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7605" windowHeight="3495" activeTab="0"/>
  </bookViews>
  <sheets>
    <sheet name="01. Доходы-2013." sheetId="1" r:id="rId1"/>
    <sheet name="02. Доходы-2014-2015." sheetId="2" r:id="rId2"/>
    <sheet name="03. Расходы-2013." sheetId="3" r:id="rId3"/>
    <sheet name="04. Расходы-2014-2015." sheetId="4" r:id="rId4"/>
    <sheet name="05. Источники внутр. финансир." sheetId="5" r:id="rId5"/>
  </sheets>
  <definedNames>
    <definedName name="_xlnm.Print_Area" localSheetId="0">'01. Доходы-2013.'!$A$2:$E$86</definedName>
  </definedNames>
  <calcPr fullCalcOnLoad="1"/>
</workbook>
</file>

<file path=xl/comments4.xml><?xml version="1.0" encoding="utf-8"?>
<comments xmlns="http://schemas.openxmlformats.org/spreadsheetml/2006/main">
  <authors>
    <author>Vaso</author>
  </authors>
  <commentList>
    <comment ref="A8" authorId="0">
      <text>
        <r>
          <rPr>
            <b/>
            <sz val="8"/>
            <rFont val="Tahoma"/>
            <family val="0"/>
          </rPr>
          <t>Vaso: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<sst xmlns="http://schemas.openxmlformats.org/spreadsheetml/2006/main" count="1835" uniqueCount="739">
  <si>
    <t>Источники доходов</t>
  </si>
  <si>
    <t>Код</t>
  </si>
  <si>
    <t>Сумма</t>
  </si>
  <si>
    <t>статьи</t>
  </si>
  <si>
    <t>1.</t>
  </si>
  <si>
    <t>НАЛОГИ НА СОВОКУПНЫЙ ДОХОД</t>
  </si>
  <si>
    <t>1.1.</t>
  </si>
  <si>
    <t xml:space="preserve"> </t>
  </si>
  <si>
    <t>1.2.</t>
  </si>
  <si>
    <t>1.3.</t>
  </si>
  <si>
    <t>2.</t>
  </si>
  <si>
    <t>НАЛОГИ НА ИМУЩЕСТВО</t>
  </si>
  <si>
    <t>3.</t>
  </si>
  <si>
    <t>4.</t>
  </si>
  <si>
    <t>4.1.</t>
  </si>
  <si>
    <t xml:space="preserve">Средства, составляющие восстановительную стоимость </t>
  </si>
  <si>
    <t>4.2.</t>
  </si>
  <si>
    <t>5.</t>
  </si>
  <si>
    <t>ШТРАФЫ, САНКЦИИ, ВОЗМЕЩЕНИЕ УЩЕРБА</t>
  </si>
  <si>
    <t>000 1 16 00000 00 0000 000</t>
  </si>
  <si>
    <t>5.1.</t>
  </si>
  <si>
    <t>182 1 16 06000 01 0000 140</t>
  </si>
  <si>
    <t>5.2.</t>
  </si>
  <si>
    <t>5.3.</t>
  </si>
  <si>
    <t>6.</t>
  </si>
  <si>
    <t>БЕЗВОЗМЕЗДНЫЕ ПОСТУПЛЕНИЯ</t>
  </si>
  <si>
    <t>6.1.</t>
  </si>
  <si>
    <t>6.2.</t>
  </si>
  <si>
    <t>6.2.1.</t>
  </si>
  <si>
    <t>6.2.2.</t>
  </si>
  <si>
    <t>973 2 02 03027 03 0100 151</t>
  </si>
  <si>
    <t>6.2.3.</t>
  </si>
  <si>
    <t>973 2 02 03027 03 0200 151</t>
  </si>
  <si>
    <t>ИТОГО</t>
  </si>
  <si>
    <t>№</t>
  </si>
  <si>
    <t>НАИМЕНОВАНИЕ СТАТЕЙ</t>
  </si>
  <si>
    <t>КОД</t>
  </si>
  <si>
    <t>Код цел</t>
  </si>
  <si>
    <t>КОСГУ</t>
  </si>
  <si>
    <t>П.П</t>
  </si>
  <si>
    <t>ГРБС</t>
  </si>
  <si>
    <t>р и п/р</t>
  </si>
  <si>
    <t>в.р.</t>
  </si>
  <si>
    <t>0102</t>
  </si>
  <si>
    <t>002 01 00</t>
  </si>
  <si>
    <t>211</t>
  </si>
  <si>
    <t>213</t>
  </si>
  <si>
    <t>0103</t>
  </si>
  <si>
    <t>002 02 00</t>
  </si>
  <si>
    <t>0104</t>
  </si>
  <si>
    <t>2.1.</t>
  </si>
  <si>
    <t>2.2.</t>
  </si>
  <si>
    <t>Прочие расходы</t>
  </si>
  <si>
    <t>Увеличение стоимости основных средств</t>
  </si>
  <si>
    <t>002 05 00</t>
  </si>
  <si>
    <t>0309</t>
  </si>
  <si>
    <t>БЛАГОУСТРОЙСТВО</t>
  </si>
  <si>
    <t>0503</t>
  </si>
  <si>
    <t>3.1.</t>
  </si>
  <si>
    <t>Молодежная политика и оздоровление детей</t>
  </si>
  <si>
    <t>0707</t>
  </si>
  <si>
    <t>431 02 00</t>
  </si>
  <si>
    <t>431 01 00</t>
  </si>
  <si>
    <t>0801</t>
  </si>
  <si>
    <t>440 99 00</t>
  </si>
  <si>
    <t>001</t>
  </si>
  <si>
    <t xml:space="preserve">                                - Заработная плата</t>
  </si>
  <si>
    <t xml:space="preserve">                               - начисления на заработную плату</t>
  </si>
  <si>
    <t>- прочие расходы</t>
  </si>
  <si>
    <t>457 01 00</t>
  </si>
  <si>
    <t>512 01 00</t>
  </si>
  <si>
    <t>511 02 00</t>
  </si>
  <si>
    <t>000 1 09 00000 00 0000 000</t>
  </si>
  <si>
    <t>182 1 09 04040 01 0000 110</t>
  </si>
  <si>
    <t xml:space="preserve">Денежные взыскания (штрафы) за нарушение  </t>
  </si>
  <si>
    <t>806 1 16 90030 03 0100 140</t>
  </si>
  <si>
    <t>Увеличение стоимости материальных запасов</t>
  </si>
  <si>
    <t>Глава местной администрации</t>
  </si>
  <si>
    <t>Функционирование высшего должностного лица</t>
  </si>
  <si>
    <t>1.1.1.</t>
  </si>
  <si>
    <t>1.1.1.1.</t>
  </si>
  <si>
    <t>1.1.1.2.</t>
  </si>
  <si>
    <t>Функционирование законодательных (предста-</t>
  </si>
  <si>
    <t xml:space="preserve">вительных) органов государственной власти и </t>
  </si>
  <si>
    <t xml:space="preserve">представительных органов муниципальных </t>
  </si>
  <si>
    <t>образований</t>
  </si>
  <si>
    <t xml:space="preserve">Заработная плата </t>
  </si>
  <si>
    <t>002 04 00</t>
  </si>
  <si>
    <t>2.1.1.</t>
  </si>
  <si>
    <t>2.2.1.</t>
  </si>
  <si>
    <t>092 01 00</t>
  </si>
  <si>
    <t>000 1 06 00000 00 0000 000</t>
  </si>
  <si>
    <t xml:space="preserve">182 1 06 01010 03 0000 110                                                                       </t>
  </si>
  <si>
    <t>973 2 02 01001 03 0000 151</t>
  </si>
  <si>
    <t>Проведение мероприятий по военно-патриотическому</t>
  </si>
  <si>
    <t xml:space="preserve">Организация и проведение досуговых мероприятий для </t>
  </si>
  <si>
    <t>муниципального образования</t>
  </si>
  <si>
    <t xml:space="preserve">Культура </t>
  </si>
  <si>
    <t>мероприятий</t>
  </si>
  <si>
    <t>Физическая культура и спорт</t>
  </si>
  <si>
    <t xml:space="preserve">Создание условий для развития на территории </t>
  </si>
  <si>
    <t xml:space="preserve">Функционирование Правительства Российской   </t>
  </si>
  <si>
    <t>местных администраций</t>
  </si>
  <si>
    <t xml:space="preserve">Федерации, высших органов исполнительной </t>
  </si>
  <si>
    <t xml:space="preserve">власти субъектов Российской Федерации,  </t>
  </si>
  <si>
    <t>К о д</t>
  </si>
  <si>
    <t>Наименование</t>
  </si>
  <si>
    <t xml:space="preserve">Изменение остатков средств на счетах по </t>
  </si>
  <si>
    <t>973 1 05 02 01 03 0000 510</t>
  </si>
  <si>
    <t xml:space="preserve"> Увеличение прочих остатков денежных   </t>
  </si>
  <si>
    <t xml:space="preserve">средств бюджетов внутригородских муници- </t>
  </si>
  <si>
    <t>973 1 05 02 01 03 0000 610</t>
  </si>
  <si>
    <t xml:space="preserve">Уменьшение прочих остатков денежных  </t>
  </si>
  <si>
    <t>средств  бюджетов внутригородских муници-</t>
  </si>
  <si>
    <t>Итого:</t>
  </si>
  <si>
    <t>973</t>
  </si>
  <si>
    <t>7.</t>
  </si>
  <si>
    <t>7.1.</t>
  </si>
  <si>
    <t>8.</t>
  </si>
  <si>
    <t>9.</t>
  </si>
  <si>
    <t>9.1.</t>
  </si>
  <si>
    <t>9.2.</t>
  </si>
  <si>
    <t>10.</t>
  </si>
  <si>
    <t>Периодическая печать и издательства</t>
  </si>
  <si>
    <t>10.1.</t>
  </si>
  <si>
    <t>11.</t>
  </si>
  <si>
    <t>11.1.</t>
  </si>
  <si>
    <t>13.</t>
  </si>
  <si>
    <t>13.1.</t>
  </si>
  <si>
    <t>Глава муниципального образования</t>
  </si>
  <si>
    <t>002.04.00</t>
  </si>
  <si>
    <t>2.1.1.2..</t>
  </si>
  <si>
    <t>.2.1.1.3..</t>
  </si>
  <si>
    <t>3.1.1.</t>
  </si>
  <si>
    <t>3.1.1.1.</t>
  </si>
  <si>
    <t>3.1.1.2.</t>
  </si>
  <si>
    <t>3.2.</t>
  </si>
  <si>
    <t>3.2.1.</t>
  </si>
  <si>
    <t>3.2.1.1.</t>
  </si>
  <si>
    <t>3.2.1.2.</t>
  </si>
  <si>
    <t>Начисления  на выплаты по оплате труда</t>
  </si>
  <si>
    <t>Транспортные услуги</t>
  </si>
  <si>
    <t xml:space="preserve">Заработная плата  </t>
  </si>
  <si>
    <t>Прочие работы, услуги</t>
  </si>
  <si>
    <t>Услуги связи</t>
  </si>
  <si>
    <t xml:space="preserve"> Коммунальные услуги</t>
  </si>
  <si>
    <t>Работы, услуги по содерж имущества</t>
  </si>
  <si>
    <t>Выполнение отдельных государственных</t>
  </si>
  <si>
    <t>Резервные фонды</t>
  </si>
  <si>
    <t>070 01 00</t>
  </si>
  <si>
    <t>Другие общегосударственные вопросы</t>
  </si>
  <si>
    <t>9.2.1.</t>
  </si>
  <si>
    <t>зрелищных мероприятий</t>
  </si>
  <si>
    <t>самоуправления</t>
  </si>
  <si>
    <t>10.1.1.</t>
  </si>
  <si>
    <t>Охрана семьи и детства</t>
  </si>
  <si>
    <t>Пособия по социальной помощи населению</t>
  </si>
  <si>
    <t>саций Санкт-Петербурга</t>
  </si>
  <si>
    <t>13.1.1.</t>
  </si>
  <si>
    <t>13.1.1.1.</t>
  </si>
  <si>
    <t>11.1.1.</t>
  </si>
  <si>
    <t>12.1.</t>
  </si>
  <si>
    <t>12.1.1.</t>
  </si>
  <si>
    <t xml:space="preserve">субъекта Российской Федерации и </t>
  </si>
  <si>
    <t>2.2.1.1.</t>
  </si>
  <si>
    <t>511 01 00</t>
  </si>
  <si>
    <t>2.1.1.1.</t>
  </si>
  <si>
    <t>000 1 05 00000 00 0000 000</t>
  </si>
  <si>
    <t>000 2 00 00000 00 0000 000</t>
  </si>
  <si>
    <t>290</t>
  </si>
  <si>
    <t>10.1.2.</t>
  </si>
  <si>
    <t>10.1.3.</t>
  </si>
  <si>
    <t>10.1.5.</t>
  </si>
  <si>
    <t>10.2.</t>
  </si>
  <si>
    <t>12.</t>
  </si>
  <si>
    <t xml:space="preserve">Сумма </t>
  </si>
  <si>
    <t>Татаренко С.Н.</t>
  </si>
  <si>
    <t>2013 г.</t>
  </si>
  <si>
    <t>Содержание органов МСУ</t>
  </si>
  <si>
    <t>0113</t>
  </si>
  <si>
    <t>0111</t>
  </si>
  <si>
    <t>1204</t>
  </si>
  <si>
    <t>ний и дорожно-транспорт травматизма</t>
  </si>
  <si>
    <t>1105</t>
  </si>
  <si>
    <t>СОБСТВЕННЫЕ ДОХОДЫ</t>
  </si>
  <si>
    <t>Услуги по содержаию имущества</t>
  </si>
  <si>
    <t>Прочие услуги</t>
  </si>
  <si>
    <t>(В тыс. руб.)</t>
  </si>
  <si>
    <t xml:space="preserve">Налог, взимаемый с налогоплательщиков,  выбравших в </t>
  </si>
  <si>
    <t xml:space="preserve"> качестве объекта налогообложения доходы</t>
  </si>
  <si>
    <t>Налог, взимаемый с налогоплательщиков, выбравших</t>
  </si>
  <si>
    <t xml:space="preserve"> в качестве объекта налогообложения доходы,</t>
  </si>
  <si>
    <t>городов федеральногозначения Москва и Санкт-Петербург</t>
  </si>
  <si>
    <t xml:space="preserve">зеленых насаждений внутриквартального озеленения и </t>
  </si>
  <si>
    <t xml:space="preserve"> соответствии с законодательством Санкт-Петербурга</t>
  </si>
  <si>
    <t xml:space="preserve">подлежащие зачислению в бюджеты внутригородских </t>
  </si>
  <si>
    <t xml:space="preserve">муниципальных образований Санкт-Петербурга в </t>
  </si>
  <si>
    <t>Другие виды прочих доходов от оказания платных услуг</t>
  </si>
  <si>
    <t xml:space="preserve"> получателями средств бюджетов внутригородских муници-</t>
  </si>
  <si>
    <t xml:space="preserve"> пальных образований городов федерального значения </t>
  </si>
  <si>
    <t xml:space="preserve">Москва и Санкт-Петербург и компенсации затрат бюджетов </t>
  </si>
  <si>
    <t xml:space="preserve">внутригородских муниципальных образований городов </t>
  </si>
  <si>
    <t>федерального значения Москва и Санкт-Петербург</t>
  </si>
  <si>
    <t xml:space="preserve">законодательства о применении контрольно-кассовой </t>
  </si>
  <si>
    <t xml:space="preserve">техники при осуществлении наличных денежных расчетов </t>
  </si>
  <si>
    <t>и (или) расчетов с использованием платежных карт</t>
  </si>
  <si>
    <t xml:space="preserve">Дотации  бюджетам внутригородских муниципальных </t>
  </si>
  <si>
    <t xml:space="preserve">образо-ваний городов федерального значения </t>
  </si>
  <si>
    <t xml:space="preserve"> бюджетной обеспеченности</t>
  </si>
  <si>
    <t xml:space="preserve"> Москва и Санкт-Петербург на выравнивание</t>
  </si>
  <si>
    <t xml:space="preserve">Субвенции бюджетам  субъектов Российской Федера-  </t>
  </si>
  <si>
    <t>ции  и муниципальных образований Санкт-Петербурга</t>
  </si>
  <si>
    <t>6.2.4.</t>
  </si>
  <si>
    <t xml:space="preserve">Субвенции бюджетам  внутригородских муниципальных  </t>
  </si>
  <si>
    <t xml:space="preserve">Петербурга "Об административных правонарушениях </t>
  </si>
  <si>
    <t xml:space="preserve">Субвенции бюджетам внутригородских муниципальных </t>
  </si>
  <si>
    <t>муниципального образования массовой физи-</t>
  </si>
  <si>
    <t>ческой культуры и спорта</t>
  </si>
  <si>
    <t>Выполнение функций бюджетными учрежд-ми</t>
  </si>
  <si>
    <t>бюджета муниципального образования на плановый период</t>
  </si>
  <si>
    <t>1004</t>
  </si>
  <si>
    <t>520 13 01</t>
  </si>
  <si>
    <t>520 13 02</t>
  </si>
  <si>
    <t>002 06 01</t>
  </si>
  <si>
    <t>002 06 03</t>
  </si>
  <si>
    <t>3.3.1.</t>
  </si>
  <si>
    <t>4.1.1.</t>
  </si>
  <si>
    <t>6.1.1.</t>
  </si>
  <si>
    <t>6.1.1.1.</t>
  </si>
  <si>
    <t>8.1.</t>
  </si>
  <si>
    <t>Ведомственная структура расходов</t>
  </si>
  <si>
    <t>973 2 02 03024 03 0200 151</t>
  </si>
  <si>
    <t>973 2 02 03024 03 0100 151</t>
  </si>
  <si>
    <t>002 03 01</t>
  </si>
  <si>
    <t>002.03 01</t>
  </si>
  <si>
    <t>002 03 02</t>
  </si>
  <si>
    <t>Содержание деятельности муницип инф службы</t>
  </si>
  <si>
    <t>0410</t>
  </si>
  <si>
    <t>330 00 00</t>
  </si>
  <si>
    <t>795 01 00</t>
  </si>
  <si>
    <t>10.1.4.</t>
  </si>
  <si>
    <t>10.1.6.</t>
  </si>
  <si>
    <t>10.1.7.</t>
  </si>
  <si>
    <t>10.1.8.</t>
  </si>
  <si>
    <t>10.1.9.</t>
  </si>
  <si>
    <t>10.1.10.</t>
  </si>
  <si>
    <t>.</t>
  </si>
  <si>
    <t>3.3.</t>
  </si>
  <si>
    <t>11.1.2.</t>
  </si>
  <si>
    <t>11.1.3.</t>
  </si>
  <si>
    <t>11.1.4.</t>
  </si>
  <si>
    <t>11.1.5.</t>
  </si>
  <si>
    <t>11.1.6.</t>
  </si>
  <si>
    <t>11.1.7.</t>
  </si>
  <si>
    <t>11.2.</t>
  </si>
  <si>
    <t>11.2.1.</t>
  </si>
  <si>
    <t>11.2.1.1.</t>
  </si>
  <si>
    <t>,</t>
  </si>
  <si>
    <t>090 01 00</t>
  </si>
  <si>
    <t xml:space="preserve">219 03 00 </t>
  </si>
  <si>
    <t>переданных на воспитание в приемные семьи</t>
  </si>
  <si>
    <t xml:space="preserve">Организация местных и участие а организации и  </t>
  </si>
  <si>
    <t xml:space="preserve">проведении городских праздничных и иных зрелищных </t>
  </si>
  <si>
    <t xml:space="preserve">и проведении городских праздничных и иных   </t>
  </si>
  <si>
    <t>000 1 00 00 00 00 0000 000</t>
  </si>
  <si>
    <t>000 1 05 00 00 00 0000 000</t>
  </si>
  <si>
    <t>226</t>
  </si>
  <si>
    <t xml:space="preserve">Местная администрация внутригородского </t>
  </si>
  <si>
    <t>муниципального образования Санкт-Петербурга</t>
  </si>
  <si>
    <t>1202</t>
  </si>
  <si>
    <t>Связь и информатика</t>
  </si>
  <si>
    <t>Информационные технологии и связь</t>
  </si>
  <si>
    <t>8.1</t>
  </si>
  <si>
    <t>7.1.1</t>
  </si>
  <si>
    <t>Текущий ремонт придомовых территорий и терри-</t>
  </si>
  <si>
    <t>торий и территорий домов, включая проезды и</t>
  </si>
  <si>
    <t>въезды, пешеходные дорожки.</t>
  </si>
  <si>
    <t>600 01 01</t>
  </si>
  <si>
    <t>8.1.1.</t>
  </si>
  <si>
    <t>Выполнение функций органами местного самоуправления</t>
  </si>
  <si>
    <t>8.1.1.1</t>
  </si>
  <si>
    <t>8.2</t>
  </si>
  <si>
    <t>Проведение мер по уширению территорий, дворов</t>
  </si>
  <si>
    <t>в целях организации дополнительных парковоч-</t>
  </si>
  <si>
    <t>ных мест</t>
  </si>
  <si>
    <t>600 01 02</t>
  </si>
  <si>
    <t>8.2.1</t>
  </si>
  <si>
    <t>8.2.1.1</t>
  </si>
  <si>
    <t>8.3</t>
  </si>
  <si>
    <t>Установка,содержание и ремонт ограждений газонов</t>
  </si>
  <si>
    <t>600 01 03</t>
  </si>
  <si>
    <t>8.3.1</t>
  </si>
  <si>
    <t>8.3.1.1</t>
  </si>
  <si>
    <t>8.4</t>
  </si>
  <si>
    <t>Обустройство и содержание спортивных площадок</t>
  </si>
  <si>
    <t>8.6</t>
  </si>
  <si>
    <t>600 02 02</t>
  </si>
  <si>
    <t>8.7</t>
  </si>
  <si>
    <t>600 03 01</t>
  </si>
  <si>
    <t>8.7.1.1</t>
  </si>
  <si>
    <t>8.8</t>
  </si>
  <si>
    <t>ного озеленения</t>
  </si>
  <si>
    <t>600 03 02</t>
  </si>
  <si>
    <t>8.8.1</t>
  </si>
  <si>
    <t xml:space="preserve">Создание зон отдыха,обустройство и содержание детских </t>
  </si>
  <si>
    <t>площадок</t>
  </si>
  <si>
    <t>600 04 01</t>
  </si>
  <si>
    <t>Установка дополнительного оборудования</t>
  </si>
  <si>
    <t>8.7.1.2</t>
  </si>
  <si>
    <t xml:space="preserve">Штрафы за административные правонарушения   в области  </t>
  </si>
  <si>
    <t>благоустройства, предусмотренные главой 4 Закона Санкт-</t>
  </si>
  <si>
    <t xml:space="preserve"> в Санкт-Петербурге"</t>
  </si>
  <si>
    <t xml:space="preserve">Штрафы за административные правонарушения в области </t>
  </si>
  <si>
    <t xml:space="preserve">образований Санкт-Петербурга на выполнение отдельных  </t>
  </si>
  <si>
    <t>7.1</t>
  </si>
  <si>
    <t>330 01 00</t>
  </si>
  <si>
    <t>Формирование архивных фондов органов местного</t>
  </si>
  <si>
    <t>5.2</t>
  </si>
  <si>
    <t>5.2.1.1</t>
  </si>
  <si>
    <t>1100</t>
  </si>
  <si>
    <t>Другие вопросы в области физической культуры</t>
  </si>
  <si>
    <t>и спорта</t>
  </si>
  <si>
    <t>862 1 16 90030 03 0100 140</t>
  </si>
  <si>
    <t>Муниципальный Совет Муниципального образования</t>
  </si>
  <si>
    <t>Местная Администрация Муниципального</t>
  </si>
  <si>
    <t>образования</t>
  </si>
  <si>
    <t>182 105 01011 01 0000 110</t>
  </si>
  <si>
    <t>182 105 01021 01 0000 110</t>
  </si>
  <si>
    <t>182 105 02010 02 0000 110</t>
  </si>
  <si>
    <t xml:space="preserve">образований Санкт-Петербурга на выполнение отдельного  </t>
  </si>
  <si>
    <t>С.Н. Татаренко</t>
  </si>
  <si>
    <t>12.1</t>
  </si>
  <si>
    <t>12.1.1</t>
  </si>
  <si>
    <t>12.1.1.1</t>
  </si>
  <si>
    <t>правонарушениях в Санкт-Петербурге".</t>
  </si>
  <si>
    <t xml:space="preserve">предпринимательской деятельности, предусмотренные </t>
  </si>
  <si>
    <t xml:space="preserve">статьей 44 Закона Санкт-Петербурга "Об административных </t>
  </si>
  <si>
    <t xml:space="preserve">Задолженность и перерасчеты по отмененным </t>
  </si>
  <si>
    <t>налогам,  сборам и иным обязательным платежам</t>
  </si>
  <si>
    <t>973  113 03030 03 0200 130</t>
  </si>
  <si>
    <t>867 113 03030 03 0100 130</t>
  </si>
  <si>
    <t>Организация и проведение досуговых мероприятий</t>
  </si>
  <si>
    <t xml:space="preserve">                          ИСТОЧНИКИ ВНУТРЕННЕГО ФИНАНСИРОВАНИЯ</t>
  </si>
  <si>
    <t xml:space="preserve">                                ДЕФИЦИТА БЮДЖЕТА МО "КУПЧИНО"</t>
  </si>
  <si>
    <t xml:space="preserve">Источники внутреннего финансирования </t>
  </si>
  <si>
    <t>дефицитов бюджетов</t>
  </si>
  <si>
    <t>транспортного травматизма, профилактике правонару-</t>
  </si>
  <si>
    <t>Участие в реализации мер по профилактике дорожно-</t>
  </si>
  <si>
    <t>000 2 02 03000 00 0000 151</t>
  </si>
  <si>
    <t>государственных полномочий Санкт-Петербурга по</t>
  </si>
  <si>
    <t xml:space="preserve"> организации и осуществлению деятельности по опеке и </t>
  </si>
  <si>
    <t>попечительству</t>
  </si>
  <si>
    <t>государственного полномочия Санкт-Петербурга по опре-</t>
  </si>
  <si>
    <t>делению должностных лиц, уполномоченных составлять</t>
  </si>
  <si>
    <t>протоколы об административных правонарушениях</t>
  </si>
  <si>
    <t>9.3.</t>
  </si>
  <si>
    <t>795 02 00</t>
  </si>
  <si>
    <t>2014 г.</t>
  </si>
  <si>
    <t>или дарения</t>
  </si>
  <si>
    <t>Налог с имущества, переходящего в порядке наследования</t>
  </si>
  <si>
    <t xml:space="preserve">в границах внутригородских муниципальных образований </t>
  </si>
  <si>
    <t>применяемым к объектам налогообложения, расположенным</t>
  </si>
  <si>
    <t>Налог на имущество физических лиц,взимаемый по ставкам,</t>
  </si>
  <si>
    <r>
      <t xml:space="preserve">Единый налог на </t>
    </r>
    <r>
      <rPr>
        <b/>
        <sz val="10"/>
        <rFont val="Arial Cyr"/>
        <family val="0"/>
      </rPr>
      <t>вменен</t>
    </r>
    <r>
      <rPr>
        <sz val="10"/>
        <rFont val="Arial Cyr"/>
        <family val="2"/>
      </rPr>
      <t>. доход для отд. видов деят-ности</t>
    </r>
  </si>
  <si>
    <r>
      <t xml:space="preserve"> </t>
    </r>
    <r>
      <rPr>
        <sz val="10"/>
        <rFont val="Arial Cyr"/>
        <family val="0"/>
      </rPr>
      <t>уменьшенные</t>
    </r>
    <r>
      <rPr>
        <sz val="10"/>
        <rFont val="Arial Cyr"/>
        <family val="2"/>
      </rPr>
      <t xml:space="preserve"> на величину расходов</t>
    </r>
  </si>
  <si>
    <r>
      <t xml:space="preserve">Формирование </t>
    </r>
    <r>
      <rPr>
        <b/>
        <sz val="10"/>
        <rFont val="Arial Cyr"/>
        <family val="0"/>
      </rPr>
      <t>архивных фондов</t>
    </r>
    <r>
      <rPr>
        <sz val="10"/>
        <rFont val="Arial Cyr"/>
        <family val="0"/>
      </rPr>
      <t xml:space="preserve"> органов местного</t>
    </r>
  </si>
  <si>
    <t>Прочие услуги для МУК (банк. услуги?)</t>
  </si>
  <si>
    <t>- прочие расходы (налог на имущество)</t>
  </si>
  <si>
    <t>Проведение мероприятий  по военно-патриотическому</t>
  </si>
  <si>
    <t>к Решению МС МО "Купчино"</t>
  </si>
  <si>
    <t>Субсидии муниципальным организациям</t>
  </si>
  <si>
    <t>2.3.</t>
  </si>
  <si>
    <t>7.1.1.1.</t>
  </si>
  <si>
    <t>9.3.1.</t>
  </si>
  <si>
    <t>9.3.2.1.</t>
  </si>
  <si>
    <t>10.1.1.1.</t>
  </si>
  <si>
    <t>10.1.1.1.1.</t>
  </si>
  <si>
    <t>10.1.1.1.2.</t>
  </si>
  <si>
    <t>10.1.1.1.3.</t>
  </si>
  <si>
    <t>10.1.1.1.4.</t>
  </si>
  <si>
    <t>10.1.1.1.5.</t>
  </si>
  <si>
    <t>10.1.1.1.7.</t>
  </si>
  <si>
    <t>10.1.1.1.6.</t>
  </si>
  <si>
    <t>Другие вопросы в области физической культуры и спорта</t>
  </si>
  <si>
    <t>Организация и проведение местных и участие в организации и</t>
  </si>
  <si>
    <r>
      <t xml:space="preserve">      ДОХОДЫ     </t>
    </r>
    <r>
      <rPr>
        <b/>
        <sz val="8"/>
        <rFont val="Arial Cyr"/>
        <family val="0"/>
      </rPr>
      <t xml:space="preserve"> </t>
    </r>
  </si>
  <si>
    <t>Выполнение отдельных государственных полномочий за</t>
  </si>
  <si>
    <t>счет субвенций из фонда компенсаций Санкт-Петербурга</t>
  </si>
  <si>
    <t>3.3.1.2.</t>
  </si>
  <si>
    <t>Членские взносы Совету муниципальных образований</t>
  </si>
  <si>
    <t xml:space="preserve">Проведение подготовки и обучения неработающего </t>
  </si>
  <si>
    <t>Завоз грунта, песка</t>
  </si>
  <si>
    <t>Субсидии на содержание бюджетного учреждения</t>
  </si>
  <si>
    <t xml:space="preserve">Выполнение отдельных государственных полномочий </t>
  </si>
  <si>
    <t>11.2.1.1.1.</t>
  </si>
  <si>
    <t>11.2.2.</t>
  </si>
  <si>
    <t>11.2.2.1.</t>
  </si>
  <si>
    <t>Муниципальный Совет внутригородского муниципаль-</t>
  </si>
  <si>
    <t>ного образования муниципальный округ Купчино</t>
  </si>
  <si>
    <t>субъекта Российской Федерации и муниципально-</t>
  </si>
  <si>
    <t>го образования</t>
  </si>
  <si>
    <t>Фонд оплаты труда и страховые взносы</t>
  </si>
  <si>
    <t>120</t>
  </si>
  <si>
    <t>Иные закупки товаров,работ и услуг для муниципальных нужд</t>
  </si>
  <si>
    <t>муниципальный округ Купчино</t>
  </si>
  <si>
    <t>3.2.2.</t>
  </si>
  <si>
    <t>3.2.2.1.</t>
  </si>
  <si>
    <t>3.2.2.2.</t>
  </si>
  <si>
    <t>3.2.2.3.</t>
  </si>
  <si>
    <t>3.2.2.5.</t>
  </si>
  <si>
    <t>Работы, услуги по содержанию имущества</t>
  </si>
  <si>
    <t>Уплата налогов сборов и иных платежей</t>
  </si>
  <si>
    <t>3.2.4.1.</t>
  </si>
  <si>
    <t>3.2.4.2.</t>
  </si>
  <si>
    <t>870</t>
  </si>
  <si>
    <t>самоуправления, муниципальных предприятий и учреждений</t>
  </si>
  <si>
    <t>Осуществление в порядке и формах, установленных законом</t>
  </si>
  <si>
    <t>венных объединений, участвующих в охране общественного</t>
  </si>
  <si>
    <t>порядка  на территории муниципального образования</t>
  </si>
  <si>
    <t>630</t>
  </si>
  <si>
    <t>Уплата членских взносов на осуществление деятельности</t>
  </si>
  <si>
    <t>092 05 00</t>
  </si>
  <si>
    <t>Совета муниципальных образований Санкт-Петербурга</t>
  </si>
  <si>
    <t>и содержание его органов</t>
  </si>
  <si>
    <t>Защита населения и территории от чрезвычайных</t>
  </si>
  <si>
    <t>ситуаций природного и техногенного характера,</t>
  </si>
  <si>
    <t>гражданская оборона</t>
  </si>
  <si>
    <t>дорожки.</t>
  </si>
  <si>
    <t>Озеленение  территорий зеленых насаждений внутрикварталь-</t>
  </si>
  <si>
    <t>600 03 04</t>
  </si>
  <si>
    <t>насаждений внутриквартального озеленения</t>
  </si>
  <si>
    <t>600 04 02</t>
  </si>
  <si>
    <t>610</t>
  </si>
  <si>
    <t>Целевые программы муниципального образования</t>
  </si>
  <si>
    <t>795 00 00</t>
  </si>
  <si>
    <t>профилактике правонарушений в Санкт-Петербурге</t>
  </si>
  <si>
    <t>Целевая программа по участию в профилактике</t>
  </si>
  <si>
    <t>795 05 00</t>
  </si>
  <si>
    <t xml:space="preserve">терроризма и экстремизма, а также минмизация и    </t>
  </si>
  <si>
    <t>(или) ликвидация последствий проявления терр  и экстрем</t>
  </si>
  <si>
    <t>Содержание и обеспечение деятельности муниципально-
го учреждения культуры</t>
  </si>
  <si>
    <t>440 02 00</t>
  </si>
  <si>
    <t>пального учрежденеия культуры  (МУК) "Наш дом"</t>
  </si>
  <si>
    <t>440 01 00</t>
  </si>
  <si>
    <t>002 06 02</t>
  </si>
  <si>
    <t xml:space="preserve">Начисления  на выплаты по оплате труда    </t>
  </si>
  <si>
    <t>Создание условий для развития на территории муниципально-</t>
  </si>
  <si>
    <t>487 01 00</t>
  </si>
  <si>
    <t>го образования массовой физической культуры и спорта</t>
  </si>
  <si>
    <t>Целевая программа по участию в деятельности по
профилактике правонарушений в Санкт-Петербурге</t>
  </si>
  <si>
    <t>2.1.2.</t>
  </si>
  <si>
    <t>Формирование и размещение муниципального заказа</t>
  </si>
  <si>
    <t>092 02 00</t>
  </si>
  <si>
    <t>8.7.1.</t>
  </si>
  <si>
    <t>риторий, включая проезды и въезды, пешеходные</t>
  </si>
  <si>
    <t>Текущий ремонт придомовых территорий, дворовых тер-</t>
  </si>
  <si>
    <t>Безвозмездные перечисления организациям, за исключени-</t>
  </si>
  <si>
    <t>ем государственных и муниципальных организаций</t>
  </si>
  <si>
    <t>8.4.</t>
  </si>
  <si>
    <t>8.4.1.</t>
  </si>
  <si>
    <t>8.5.</t>
  </si>
  <si>
    <t>8.5.1.</t>
  </si>
  <si>
    <t>8.6.</t>
  </si>
  <si>
    <t>8.6.1.</t>
  </si>
  <si>
    <t>8.7.</t>
  </si>
  <si>
    <t>8.8.</t>
  </si>
  <si>
    <t>проведении городских праздничных и иных зрелищных</t>
  </si>
  <si>
    <t>10..2.1.</t>
  </si>
  <si>
    <t>12.1.1.1.</t>
  </si>
  <si>
    <t>Функционирование Правительства Российской  Федера-</t>
  </si>
  <si>
    <t xml:space="preserve"> Ведомственная структура расходов</t>
  </si>
  <si>
    <t xml:space="preserve"> .</t>
  </si>
  <si>
    <t xml:space="preserve">000 1 13 02993 03 0000 130 </t>
  </si>
  <si>
    <t>федерального значения Москвы и Санкт-Петербурга</t>
  </si>
  <si>
    <t>Прочие доходы от компенсации затрат  бюджетов вну-</t>
  </si>
  <si>
    <t>тригородских муниципальных образований городов</t>
  </si>
  <si>
    <t xml:space="preserve">                                                         на 2013 год</t>
  </si>
  <si>
    <t>7.1.1..</t>
  </si>
  <si>
    <t>Установка и содержание малых архитектурных форм,</t>
  </si>
  <si>
    <t>600 01 04</t>
  </si>
  <si>
    <t xml:space="preserve">                  бюджета муниципального образования "Купчино"                      </t>
  </si>
  <si>
    <t xml:space="preserve"> 2014 - 2015 г.г.</t>
  </si>
  <si>
    <t>2015 г.</t>
  </si>
  <si>
    <t>3.2.2.4..</t>
  </si>
  <si>
    <t>3.2.3.</t>
  </si>
  <si>
    <t>Условно утверждаемые расходы</t>
  </si>
  <si>
    <t>999 00 00</t>
  </si>
  <si>
    <t>999</t>
  </si>
  <si>
    <t>2.1.1.2.</t>
  </si>
  <si>
    <t>2.3.1.</t>
  </si>
  <si>
    <t>Прочие расходы МА</t>
  </si>
  <si>
    <t>6.0</t>
  </si>
  <si>
    <t xml:space="preserve">              Татаренко С.Н.</t>
  </si>
  <si>
    <t>Субвенции бюджетам  внутригородских муниципальных обра-</t>
  </si>
  <si>
    <t xml:space="preserve">зований Санкт-Петербурга на исполнение органами местного </t>
  </si>
  <si>
    <t xml:space="preserve">самоуправления отдельных государственных полномочий </t>
  </si>
  <si>
    <t>Санкт-Петербурга по выплате денежных средств на содержа-</t>
  </si>
  <si>
    <t>ие детей,  находящихся под опекой (попечительством) и детей,</t>
  </si>
  <si>
    <t xml:space="preserve">Санкт-Петербурга по выплате вознаграждения приемным </t>
  </si>
  <si>
    <t>родителям</t>
  </si>
  <si>
    <t xml:space="preserve">Глава местной администрации </t>
  </si>
  <si>
    <t xml:space="preserve">внутригородских муниципальных образований </t>
  </si>
  <si>
    <t xml:space="preserve"> и Санкт-Петербурга</t>
  </si>
  <si>
    <t>городов федерального значения Москвы</t>
  </si>
  <si>
    <t>НА 2013-2015 г.г.</t>
  </si>
  <si>
    <r>
      <t xml:space="preserve">Единый налог на </t>
    </r>
    <r>
      <rPr>
        <b/>
        <sz val="10"/>
        <rFont val="Arial Cyr"/>
        <family val="0"/>
      </rPr>
      <t>вменен</t>
    </r>
    <r>
      <rPr>
        <sz val="10"/>
        <rFont val="Arial Cyr"/>
        <family val="2"/>
      </rPr>
      <t>. доход для отд. видов деятельности</t>
    </r>
  </si>
  <si>
    <t>121</t>
  </si>
  <si>
    <t>постоянной основе</t>
  </si>
  <si>
    <t>Содержание депутатов представительного органа муниципаль-</t>
  </si>
  <si>
    <t xml:space="preserve">ного образования, осуществляющих свою деятельность на </t>
  </si>
  <si>
    <t>Компенсация депутатам, осуществляющим свои полномочия</t>
  </si>
  <si>
    <t>Пособия и компенсации гражданам и иные социальные выплаты,</t>
  </si>
  <si>
    <t>кроме публичных нормативных обязательств</t>
  </si>
  <si>
    <t>Содержание аппарата муниципального совета</t>
  </si>
  <si>
    <t>Прочая закупка товаров, работ и услуг для муниципальных нужд</t>
  </si>
  <si>
    <t>2.3.2.</t>
  </si>
  <si>
    <t>Уплата прочих налогов, сборов и иных платежей</t>
  </si>
  <si>
    <t>на непостоянной основе</t>
  </si>
  <si>
    <t>ции,  высших исполнительных органов государственной</t>
  </si>
  <si>
    <t xml:space="preserve">власти субъектов Российской Федерации, местных </t>
  </si>
  <si>
    <t>администраций</t>
  </si>
  <si>
    <t>администрации по решению вопросов местного значения</t>
  </si>
  <si>
    <t>3.2.3.1.</t>
  </si>
  <si>
    <t xml:space="preserve">Уплата налога на имущество </t>
  </si>
  <si>
    <t>3.2.3.2.</t>
  </si>
  <si>
    <t>Расходы на выплаты персоналу органов местного</t>
  </si>
  <si>
    <t xml:space="preserve">Определение должностных лиц, уполномоченных составлять  </t>
  </si>
  <si>
    <t>протоколы об административных правонарушениях, и состав-</t>
  </si>
  <si>
    <t>ление протоколов об административных правонарушениях</t>
  </si>
  <si>
    <t>Резервные средства</t>
  </si>
  <si>
    <t>244</t>
  </si>
  <si>
    <t>5.1.1.</t>
  </si>
  <si>
    <t xml:space="preserve">Субсидии некоммерческим организациям, за исключением </t>
  </si>
  <si>
    <t>муниципальных учреждений</t>
  </si>
  <si>
    <t>Безвозмездные перечисления организациям, за исключением</t>
  </si>
  <si>
    <t>государственных и муниципальных организаций</t>
  </si>
  <si>
    <t>5.2.1.</t>
  </si>
  <si>
    <t>5.2.1.1.</t>
  </si>
  <si>
    <t>5.3.1.</t>
  </si>
  <si>
    <t>5.3.1.1.</t>
  </si>
  <si>
    <t>5.4.</t>
  </si>
  <si>
    <t xml:space="preserve">                           </t>
  </si>
  <si>
    <t>852</t>
  </si>
  <si>
    <t>5.4.1.</t>
  </si>
  <si>
    <t>5.4.1.1.</t>
  </si>
  <si>
    <t>населения способам защиты и действиям в чрезвычайных</t>
  </si>
  <si>
    <t>ситуациях, а также способам защиты от опасностей, возника-</t>
  </si>
  <si>
    <t xml:space="preserve">ющих при ведении военных действий или вследствие этих </t>
  </si>
  <si>
    <t>действий</t>
  </si>
  <si>
    <t>6.1.1.2.</t>
  </si>
  <si>
    <t>6.1.1.3.</t>
  </si>
  <si>
    <t>никационных технологий</t>
  </si>
  <si>
    <t>Закупка товаров, работ, услуг в сфере информационно-комму-</t>
  </si>
  <si>
    <t>8.2.1.</t>
  </si>
  <si>
    <t>8.2.1.1..</t>
  </si>
  <si>
    <t>8.1.1.1.</t>
  </si>
  <si>
    <t>8.1.1.2</t>
  </si>
  <si>
    <t>8.3.1.</t>
  </si>
  <si>
    <t>Организация дополнительных парковочных мест на</t>
  </si>
  <si>
    <t>дворовых территориях</t>
  </si>
  <si>
    <t>8.3.1.1.</t>
  </si>
  <si>
    <t>8.3.1.2.</t>
  </si>
  <si>
    <t>для благоустройства территории муниципального образования</t>
  </si>
  <si>
    <t>8.4.1.1.</t>
  </si>
  <si>
    <t>8.4.1.2.</t>
  </si>
  <si>
    <t>8.5.1.1.</t>
  </si>
  <si>
    <t>8.5.1.2.</t>
  </si>
  <si>
    <t xml:space="preserve">ного озеленения </t>
  </si>
  <si>
    <t>8.6.1.1.</t>
  </si>
  <si>
    <t>8.6.1.2.</t>
  </si>
  <si>
    <t>Создание зон отдыха, в том числе обустройство, содержание</t>
  </si>
  <si>
    <t>и уборка территорий детских площадок</t>
  </si>
  <si>
    <t>8.8.1.</t>
  </si>
  <si>
    <t>8.8.1.1.</t>
  </si>
  <si>
    <t>8.8.1.2.</t>
  </si>
  <si>
    <t>8.8.1.3.</t>
  </si>
  <si>
    <t>8.9.</t>
  </si>
  <si>
    <t>Обустройство, содержание и уборка территорий спортивных</t>
  </si>
  <si>
    <t>8.9.1.2.</t>
  </si>
  <si>
    <t xml:space="preserve">образования </t>
  </si>
  <si>
    <t>611</t>
  </si>
  <si>
    <t>чение муниципального задания</t>
  </si>
  <si>
    <t>Безвозмездные перечисления государственным и муници</t>
  </si>
  <si>
    <t>пальным организациям</t>
  </si>
  <si>
    <t>9.1.1.</t>
  </si>
  <si>
    <t>9.1.1.1.</t>
  </si>
  <si>
    <t>9.1.2.</t>
  </si>
  <si>
    <t>9.1.2.1.</t>
  </si>
  <si>
    <t>9.2.1.1.</t>
  </si>
  <si>
    <t>9.3.1.1.</t>
  </si>
  <si>
    <t>9.3.1.1.1.</t>
  </si>
  <si>
    <t>Субсидии бюджетным учреждениям на финансовое</t>
  </si>
  <si>
    <t>обеспечение муниципального задания на оказание</t>
  </si>
  <si>
    <t>муниципальных услуг (выполнение работ)</t>
  </si>
  <si>
    <t>10.2.1.1.</t>
  </si>
  <si>
    <t>Организация деятельности по опеке и попечительству</t>
  </si>
  <si>
    <t>11.1.1.1.</t>
  </si>
  <si>
    <t>11.1.1.2.</t>
  </si>
  <si>
    <t>11.1.1.3.</t>
  </si>
  <si>
    <t>11.1.1.4.</t>
  </si>
  <si>
    <t>11.1.1.5.</t>
  </si>
  <si>
    <t>11.1.1.6.</t>
  </si>
  <si>
    <t>11.1.1.7.</t>
  </si>
  <si>
    <t>520 03 00</t>
  </si>
  <si>
    <t>11.2.2.11..</t>
  </si>
  <si>
    <t xml:space="preserve">Субсидии бюджетным учреждениям </t>
  </si>
  <si>
    <t>5.1.1.1.</t>
  </si>
  <si>
    <t>Глава местной администрации                                                           С.Н.Татаренко</t>
  </si>
  <si>
    <t>Содержание депутатов представительного органа</t>
  </si>
  <si>
    <t>муниципального образования, осуществляющих</t>
  </si>
  <si>
    <t>свою деятельность на постоянной основе</t>
  </si>
  <si>
    <t xml:space="preserve">Компенсация депутатам, осуществляющим свои  </t>
  </si>
  <si>
    <t>полномочия на непостоянной основе</t>
  </si>
  <si>
    <t xml:space="preserve">Пособия и компенсации гражданам и иные социальные  </t>
  </si>
  <si>
    <t>выплаты, кроме публичных нормативных обязательств</t>
  </si>
  <si>
    <t>Прочие выплаты</t>
  </si>
  <si>
    <t>002.03 02</t>
  </si>
  <si>
    <t>321</t>
  </si>
  <si>
    <t>212</t>
  </si>
  <si>
    <t>2.3.1.1.</t>
  </si>
  <si>
    <t>2.3.1.2.</t>
  </si>
  <si>
    <t>2.3.1.3.</t>
  </si>
  <si>
    <t>2.3.1.3.1.</t>
  </si>
  <si>
    <t>3.2.2.4.</t>
  </si>
  <si>
    <t>3.2.2.6.</t>
  </si>
  <si>
    <t>3.2.2.7.</t>
  </si>
  <si>
    <t xml:space="preserve">Выполнение отдельных государственных полномочий  </t>
  </si>
  <si>
    <t>3.3.1.1.</t>
  </si>
  <si>
    <t xml:space="preserve">самоуправления, муниципальных предприятий и </t>
  </si>
  <si>
    <t>учреждений</t>
  </si>
  <si>
    <t xml:space="preserve">Осуществление в порядке и формах, установленных </t>
  </si>
  <si>
    <t xml:space="preserve">законом Санкт-Петербурга, поддержки деятельности </t>
  </si>
  <si>
    <t xml:space="preserve">граждан, общественных объединений, участвующих в </t>
  </si>
  <si>
    <t xml:space="preserve">охране общественного порядка  на территории  </t>
  </si>
  <si>
    <t xml:space="preserve">Субсидии некоммерческим организациям, за  </t>
  </si>
  <si>
    <t>исключением муниципальных учреждений</t>
  </si>
  <si>
    <t>5.4.1.1.1.</t>
  </si>
  <si>
    <t>ситуациях, а также способам защиты от опасностей, возни</t>
  </si>
  <si>
    <t xml:space="preserve">кающих при ведении военных действий или вследствие </t>
  </si>
  <si>
    <t>этих действий</t>
  </si>
  <si>
    <t>7.1.1.1.1.</t>
  </si>
  <si>
    <t>Прочая закупка товаров, работ, услуг для муниципальных нужд</t>
  </si>
  <si>
    <t xml:space="preserve">Субсидии бюджетным учреждениям на финансовое  </t>
  </si>
  <si>
    <t>обеспечение муниципального задания на</t>
  </si>
  <si>
    <t>оказание муниципальных услуг (выполнение работ)</t>
  </si>
  <si>
    <t>10.2.1.</t>
  </si>
  <si>
    <t>Субсидии бюджетным учреждениям на финансовое обеспечение</t>
  </si>
  <si>
    <t>муниципального задания на оказание муниципальных услуг</t>
  </si>
  <si>
    <t xml:space="preserve"> бюджета МО "Купчино" на 2013 год</t>
  </si>
  <si>
    <t>4.1.1.1.</t>
  </si>
  <si>
    <t>Оборудование контейнерных площадок на дворовых</t>
  </si>
  <si>
    <t>600 02 01</t>
  </si>
  <si>
    <t>8.9.1.</t>
  </si>
  <si>
    <t>8.10.</t>
  </si>
  <si>
    <t>8.10.1</t>
  </si>
  <si>
    <t>8.10.1.1.</t>
  </si>
  <si>
    <t>8.10.1.2.</t>
  </si>
  <si>
    <t>8.11.</t>
  </si>
  <si>
    <t xml:space="preserve">Выполнение оформления к праздничным </t>
  </si>
  <si>
    <t>мероприятиям на территории муниципального образования</t>
  </si>
  <si>
    <t>600 04 03</t>
  </si>
  <si>
    <t>8.11.1.</t>
  </si>
  <si>
    <t>8.11.1.1.</t>
  </si>
  <si>
    <t xml:space="preserve">воспитанию граждан на территории муниципального </t>
  </si>
  <si>
    <t>для жителей муниципального образования (МУК)</t>
  </si>
  <si>
    <t xml:space="preserve">Субсидии на организацию и проведение местных и участие в </t>
  </si>
  <si>
    <t>10.2.1.1.1.</t>
  </si>
  <si>
    <t>10.2.1.1.2.</t>
  </si>
  <si>
    <t>8.5</t>
  </si>
  <si>
    <t>8.5.1</t>
  </si>
  <si>
    <t>8.5.1.1</t>
  </si>
  <si>
    <t>8.5.1.2</t>
  </si>
  <si>
    <t>8.6.1</t>
  </si>
  <si>
    <t>8.6.1.1</t>
  </si>
  <si>
    <t>8.8.1.1.1.</t>
  </si>
  <si>
    <t>Озеленение  территорий зеленых насаждений внутриквартального</t>
  </si>
  <si>
    <t xml:space="preserve">озеленения </t>
  </si>
  <si>
    <t>шений и профилактике терроризма и экстремизма</t>
  </si>
  <si>
    <t>воспитанию граждан на территории муниципального образования</t>
  </si>
  <si>
    <t>жителей муниципального образования</t>
  </si>
  <si>
    <t>Участие в профилактике терроризма, правонаруше</t>
  </si>
  <si>
    <t>Организация и проведение местных и участие в организации</t>
  </si>
  <si>
    <t xml:space="preserve">пального учреждения культуры (МУК) "Наш Дом" </t>
  </si>
  <si>
    <t>полномочий из фонда компенсаций Санкт-Петербурга</t>
  </si>
  <si>
    <t>представительными органами местного</t>
  </si>
  <si>
    <t>Приложение №4</t>
  </si>
  <si>
    <t>Приложение №1</t>
  </si>
  <si>
    <t>№51 - 18.12.2012.</t>
  </si>
  <si>
    <t>(в тыс. руб.)</t>
  </si>
  <si>
    <t>Приложение №2</t>
  </si>
  <si>
    <t>Приложение №3</t>
  </si>
  <si>
    <t>субвенций из фонда компенсаций Санкт-Петербурга</t>
  </si>
  <si>
    <t>520 13 00</t>
  </si>
  <si>
    <t>11.2.2.1.1.</t>
  </si>
  <si>
    <t xml:space="preserve">Определение должностных лиц, уполномоченных  составлять </t>
  </si>
  <si>
    <t>протоколы об административных  правонарушениях, и соста-</t>
  </si>
  <si>
    <t>вление протоколов  об административных правонарушениях</t>
  </si>
  <si>
    <t>за счет субвенций из фонда компенсаций  Санкт-Петербурга</t>
  </si>
  <si>
    <t>Содержание аппарата Муниципального Совета</t>
  </si>
  <si>
    <t xml:space="preserve">Содержание и обеспечение деятельности Местной </t>
  </si>
  <si>
    <t>Коммунальные услуги</t>
  </si>
  <si>
    <t>Уплата налогов, сборов и иных платежей</t>
  </si>
  <si>
    <t xml:space="preserve">Резервный фонд Местной администрации  </t>
  </si>
  <si>
    <t>Санкт-Петербурга, поддержки деятельности граждан, общест-</t>
  </si>
  <si>
    <t>Содержание муниципальной информационной службы</t>
  </si>
  <si>
    <t>уличной мебели и хозяйственно-бытового оборудования, необходимого</t>
  </si>
  <si>
    <t xml:space="preserve">Участие в обеспечении чистоты и порядка на территории </t>
  </si>
  <si>
    <t>территориях</t>
  </si>
  <si>
    <t>Проведение санитарных рубок, а также удаление аварий-</t>
  </si>
  <si>
    <t>ных, больных деревьев и кустарников в отношении зелёных</t>
  </si>
  <si>
    <t>пального учреждения культуры (МУК) "Наш Дом"</t>
  </si>
  <si>
    <t xml:space="preserve">организации и проведении городских праздничных и иных зрелищных  </t>
  </si>
  <si>
    <t>органами местного самоуправления</t>
  </si>
  <si>
    <t xml:space="preserve">                                                         на 2014-2015 годы</t>
  </si>
  <si>
    <t>Содержание и обеспечение деятельности Местной</t>
  </si>
  <si>
    <t xml:space="preserve">Компенсационное озеление,проведение санитарных рубок, а также </t>
  </si>
  <si>
    <t>удаление аварийных,больных деревьев и кустарников</t>
  </si>
  <si>
    <t>в отношении зелёных насаждений внутрикварталь-</t>
  </si>
  <si>
    <t>Молодёжная политика и оздоровление детей</t>
  </si>
  <si>
    <t>Содержание и обеспечение деятельности Муници-</t>
  </si>
  <si>
    <t>Содержание ребенка в семье опекуна, и приёмной семье,</t>
  </si>
  <si>
    <t>а также вознаграждение, причитеющееся приёмному родителю</t>
  </si>
  <si>
    <t>Содержание ребенка в семье опекуна, и приёмной семье</t>
  </si>
  <si>
    <t>Выполнение отдельных государственных полномочий за счёт</t>
  </si>
  <si>
    <t>Вознаграждение, причитающееся приёмному родителю</t>
  </si>
  <si>
    <t>полномочий за счёт субвенций из фонда компен-</t>
  </si>
  <si>
    <t>Приложение №5</t>
  </si>
  <si>
    <t xml:space="preserve">Прочие доходы от компенсации затрат бюджетов </t>
  </si>
  <si>
    <t>Субсидии бюджетным учреждениям на финансовое обеспе-</t>
  </si>
  <si>
    <t>Содержание и обеспечение деятельности Муници-
го учреждения культуры</t>
  </si>
  <si>
    <t>за счёт субвенций из фонда компенсаций СПб</t>
  </si>
  <si>
    <t>также вознаграждение, причитающееся приёмному родителю</t>
  </si>
  <si>
    <t>Содержание ребёнка в семье опекуна, и приёмной семье.</t>
  </si>
  <si>
    <t>Содержание ребёнка в семье опекуна и приёмной семье, а</t>
  </si>
  <si>
    <t>за счёт субвенций из фонда компенсаций Санкт-Петербурга</t>
  </si>
  <si>
    <t>Периодические издания, учреждённые представительными</t>
  </si>
  <si>
    <t>Периодические издания, учреждённые</t>
  </si>
  <si>
    <t>пальных образований Санкт-Петербурга</t>
  </si>
  <si>
    <t>учёту средств бюджета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</si>
</sst>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0;[Red]0"/>
    <numFmt numFmtId="176" formatCode="[$-FC19]d\ mmmm\ yyyy\ &quot;г.&quot;"/>
    <numFmt numFmtId="177" formatCode="0.00;[Red]0.00"/>
    <numFmt numFmtId="178" formatCode="0.0;[Red]0.0"/>
    <numFmt numFmtId="179" formatCode="0.000000"/>
    <numFmt numFmtId="180" formatCode="0.00000"/>
    <numFmt numFmtId="181" formatCode="#,##0.0"/>
    <numFmt numFmtId="182" formatCode="d/m;@"/>
  </numFmts>
  <fonts count="83">
    <font>
      <sz val="10"/>
      <name val="Arial Cyr"/>
      <family val="0"/>
    </font>
    <font>
      <b/>
      <sz val="12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sz val="8"/>
      <name val="Arial"/>
      <family val="0"/>
    </font>
    <font>
      <i/>
      <sz val="10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b/>
      <sz val="9"/>
      <name val="Arial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7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b/>
      <i/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b/>
      <sz val="8"/>
      <name val="Arial"/>
      <family val="0"/>
    </font>
    <font>
      <b/>
      <i/>
      <sz val="11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8"/>
      <color indexed="23"/>
      <name val="Arial Cyr"/>
      <family val="2"/>
    </font>
    <font>
      <i/>
      <sz val="8"/>
      <color indexed="23"/>
      <name val="Arial Cyr"/>
      <family val="2"/>
    </font>
    <font>
      <i/>
      <sz val="12"/>
      <color indexed="12"/>
      <name val="Times New Roman"/>
      <family val="1"/>
    </font>
    <font>
      <b/>
      <i/>
      <sz val="11"/>
      <color indexed="17"/>
      <name val="Arial"/>
      <family val="2"/>
    </font>
    <font>
      <sz val="10"/>
      <color indexed="60"/>
      <name val="Arial Cyr"/>
      <family val="0"/>
    </font>
    <font>
      <b/>
      <sz val="10"/>
      <color indexed="12"/>
      <name val="Arial Cyr"/>
      <family val="0"/>
    </font>
    <font>
      <b/>
      <i/>
      <sz val="14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7"/>
      <name val="Arial Cyr"/>
      <family val="0"/>
    </font>
    <font>
      <sz val="10"/>
      <color indexed="12"/>
      <name val="Arial Cyr"/>
      <family val="0"/>
    </font>
    <font>
      <i/>
      <sz val="10"/>
      <color indexed="12"/>
      <name val="Arial Cyr"/>
      <family val="0"/>
    </font>
    <font>
      <sz val="9"/>
      <color indexed="23"/>
      <name val="Arial Cyr"/>
      <family val="0"/>
    </font>
    <font>
      <b/>
      <sz val="9"/>
      <color indexed="2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11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16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" fontId="7" fillId="0" borderId="11" xfId="0" applyNumberFormat="1" applyFont="1" applyBorder="1" applyAlignment="1">
      <alignment horizontal="center"/>
    </xf>
    <xf numFmtId="16" fontId="7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" fontId="7" fillId="0" borderId="10" xfId="0" applyNumberFormat="1" applyFon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0" fontId="4" fillId="0" borderId="14" xfId="0" applyFont="1" applyFill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3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3" xfId="0" applyFont="1" applyBorder="1" applyAlignment="1">
      <alignment/>
    </xf>
    <xf numFmtId="0" fontId="20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12" fillId="0" borderId="13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16" fontId="10" fillId="0" borderId="13" xfId="0" applyNumberFormat="1" applyFont="1" applyFill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7" fillId="0" borderId="11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9" xfId="0" applyFont="1" applyBorder="1" applyAlignment="1">
      <alignment/>
    </xf>
    <xf numFmtId="164" fontId="27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2" fillId="0" borderId="10" xfId="0" applyFont="1" applyBorder="1" applyAlignment="1">
      <alignment/>
    </xf>
    <xf numFmtId="164" fontId="3" fillId="0" borderId="22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2" fillId="0" borderId="1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" fillId="0" borderId="24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27" fillId="0" borderId="24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16" fontId="10" fillId="33" borderId="10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4" fontId="23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5" fillId="0" borderId="0" xfId="0" applyFont="1" applyBorder="1" applyAlignment="1">
      <alignment/>
    </xf>
    <xf numFmtId="164" fontId="35" fillId="0" borderId="13" xfId="0" applyNumberFormat="1" applyFont="1" applyBorder="1" applyAlignment="1">
      <alignment horizontal="center"/>
    </xf>
    <xf numFmtId="164" fontId="35" fillId="0" borderId="10" xfId="0" applyNumberFormat="1" applyFont="1" applyBorder="1" applyAlignment="1">
      <alignment horizontal="center"/>
    </xf>
    <xf numFmtId="1" fontId="36" fillId="0" borderId="10" xfId="0" applyNumberFormat="1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164" fontId="36" fillId="0" borderId="10" xfId="0" applyNumberFormat="1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164" fontId="35" fillId="0" borderId="19" xfId="0" applyNumberFormat="1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164" fontId="35" fillId="0" borderId="11" xfId="0" applyNumberFormat="1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164" fontId="35" fillId="0" borderId="24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  <xf numFmtId="164" fontId="38" fillId="0" borderId="0" xfId="0" applyNumberFormat="1" applyFont="1" applyBorder="1" applyAlignment="1">
      <alignment horizontal="right" vertical="top" wrapText="1"/>
    </xf>
    <xf numFmtId="164" fontId="37" fillId="0" borderId="0" xfId="0" applyNumberFormat="1" applyFont="1" applyBorder="1" applyAlignment="1">
      <alignment horizontal="right" vertical="top" wrapText="1"/>
    </xf>
    <xf numFmtId="49" fontId="12" fillId="0" borderId="19" xfId="0" applyNumberFormat="1" applyFont="1" applyBorder="1" applyAlignment="1">
      <alignment horizontal="center"/>
    </xf>
    <xf numFmtId="0" fontId="4" fillId="33" borderId="13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164" fontId="7" fillId="0" borderId="12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right"/>
    </xf>
    <xf numFmtId="16" fontId="0" fillId="0" borderId="13" xfId="0" applyNumberFormat="1" applyFont="1" applyBorder="1" applyAlignment="1">
      <alignment horizontal="center"/>
    </xf>
    <xf numFmtId="0" fontId="4" fillId="0" borderId="23" xfId="0" applyFont="1" applyFill="1" applyBorder="1" applyAlignment="1">
      <alignment horizontal="right"/>
    </xf>
    <xf numFmtId="16" fontId="0" fillId="0" borderId="11" xfId="0" applyNumberFormat="1" applyFont="1" applyBorder="1" applyAlignment="1">
      <alignment horizontal="center"/>
    </xf>
    <xf numFmtId="0" fontId="4" fillId="0" borderId="24" xfId="0" applyFont="1" applyFill="1" applyBorder="1" applyAlignment="1">
      <alignment horizontal="right"/>
    </xf>
    <xf numFmtId="16" fontId="2" fillId="0" borderId="1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Fill="1" applyBorder="1" applyAlignment="1">
      <alignment horizontal="right"/>
    </xf>
    <xf numFmtId="0" fontId="22" fillId="0" borderId="14" xfId="0" applyFont="1" applyFill="1" applyBorder="1" applyAlignment="1">
      <alignment/>
    </xf>
    <xf numFmtId="49" fontId="7" fillId="0" borderId="14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22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0" fontId="22" fillId="0" borderId="12" xfId="0" applyFont="1" applyFill="1" applyBorder="1" applyAlignment="1">
      <alignment/>
    </xf>
    <xf numFmtId="49" fontId="7" fillId="0" borderId="23" xfId="0" applyNumberFormat="1" applyFont="1" applyBorder="1" applyAlignment="1">
      <alignment horizontal="center"/>
    </xf>
    <xf numFmtId="164" fontId="7" fillId="0" borderId="13" xfId="0" applyNumberFormat="1" applyFont="1" applyFill="1" applyBorder="1" applyAlignment="1">
      <alignment horizontal="right"/>
    </xf>
    <xf numFmtId="49" fontId="10" fillId="0" borderId="14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23" fillId="0" borderId="14" xfId="0" applyFont="1" applyFill="1" applyBorder="1" applyAlignment="1">
      <alignment/>
    </xf>
    <xf numFmtId="49" fontId="2" fillId="0" borderId="14" xfId="0" applyNumberFormat="1" applyFont="1" applyBorder="1" applyAlignment="1">
      <alignment horizontal="center"/>
    </xf>
    <xf numFmtId="164" fontId="2" fillId="0" borderId="22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right"/>
    </xf>
    <xf numFmtId="16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12" fillId="0" borderId="24" xfId="0" applyFont="1" applyFill="1" applyBorder="1" applyAlignment="1">
      <alignment horizontal="right"/>
    </xf>
    <xf numFmtId="164" fontId="12" fillId="0" borderId="12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164" fontId="12" fillId="0" borderId="22" xfId="0" applyNumberFormat="1" applyFont="1" applyFill="1" applyBorder="1" applyAlignment="1">
      <alignment horizontal="right"/>
    </xf>
    <xf numFmtId="164" fontId="12" fillId="0" borderId="24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16" fontId="7" fillId="0" borderId="17" xfId="0" applyNumberFormat="1" applyFont="1" applyBorder="1" applyAlignment="1">
      <alignment horizontal="center"/>
    </xf>
    <xf numFmtId="16" fontId="7" fillId="0" borderId="18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164" fontId="4" fillId="0" borderId="23" xfId="0" applyNumberFormat="1" applyFont="1" applyFill="1" applyBorder="1" applyAlignment="1">
      <alignment horizontal="right"/>
    </xf>
    <xf numFmtId="164" fontId="12" fillId="0" borderId="23" xfId="0" applyNumberFormat="1" applyFont="1" applyFill="1" applyBorder="1" applyAlignment="1">
      <alignment horizontal="right"/>
    </xf>
    <xf numFmtId="16" fontId="10" fillId="0" borderId="19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64" fontId="10" fillId="0" borderId="13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4" fontId="12" fillId="0" borderId="12" xfId="0" applyNumberFormat="1" applyFont="1" applyFill="1" applyBorder="1" applyAlignment="1">
      <alignment horizontal="center"/>
    </xf>
    <xf numFmtId="14" fontId="10" fillId="0" borderId="17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64" fontId="10" fillId="0" borderId="10" xfId="0" applyNumberFormat="1" applyFont="1" applyFill="1" applyBorder="1" applyAlignment="1">
      <alignment horizontal="right"/>
    </xf>
    <xf numFmtId="0" fontId="12" fillId="0" borderId="19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64" fontId="12" fillId="0" borderId="13" xfId="0" applyNumberFormat="1" applyFont="1" applyFill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49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164" fontId="10" fillId="0" borderId="12" xfId="0" applyNumberFormat="1" applyFont="1" applyFill="1" applyBorder="1" applyAlignment="1">
      <alignment horizontal="right"/>
    </xf>
    <xf numFmtId="16" fontId="2" fillId="0" borderId="20" xfId="0" applyNumberFormat="1" applyFont="1" applyBorder="1" applyAlignment="1">
      <alignment horizontal="center"/>
    </xf>
    <xf numFmtId="164" fontId="4" fillId="0" borderId="22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64" fontId="10" fillId="0" borderId="22" xfId="0" applyNumberFormat="1" applyFont="1" applyFill="1" applyBorder="1" applyAlignment="1">
      <alignment horizontal="right"/>
    </xf>
    <xf numFmtId="164" fontId="10" fillId="0" borderId="23" xfId="0" applyNumberFormat="1" applyFont="1" applyFill="1" applyBorder="1" applyAlignment="1">
      <alignment horizontal="right"/>
    </xf>
    <xf numFmtId="164" fontId="12" fillId="0" borderId="10" xfId="0" applyNumberFormat="1" applyFont="1" applyFill="1" applyBorder="1" applyAlignment="1">
      <alignment horizontal="right"/>
    </xf>
    <xf numFmtId="0" fontId="23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12" fillId="0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22" fillId="0" borderId="22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26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4" fontId="4" fillId="0" borderId="21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23" fillId="0" borderId="12" xfId="0" applyFont="1" applyFill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49" fontId="24" fillId="0" borderId="12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right"/>
    </xf>
    <xf numFmtId="0" fontId="28" fillId="0" borderId="14" xfId="0" applyFont="1" applyFill="1" applyBorder="1" applyAlignment="1">
      <alignment/>
    </xf>
    <xf numFmtId="164" fontId="6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0" fontId="14" fillId="0" borderId="13" xfId="0" applyFont="1" applyBorder="1" applyAlignment="1">
      <alignment horizontal="center"/>
    </xf>
    <xf numFmtId="164" fontId="13" fillId="0" borderId="23" xfId="0" applyNumberFormat="1" applyFont="1" applyFill="1" applyBorder="1" applyAlignment="1">
      <alignment horizontal="right"/>
    </xf>
    <xf numFmtId="0" fontId="28" fillId="0" borderId="16" xfId="0" applyFont="1" applyFill="1" applyBorder="1" applyAlignment="1">
      <alignment/>
    </xf>
    <xf numFmtId="49" fontId="7" fillId="0" borderId="16" xfId="0" applyNumberFormat="1" applyFont="1" applyFill="1" applyBorder="1" applyAlignment="1">
      <alignment horizontal="center"/>
    </xf>
    <xf numFmtId="164" fontId="13" fillId="0" borderId="24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164" fontId="4" fillId="0" borderId="10" xfId="0" applyNumberFormat="1" applyFont="1" applyBorder="1" applyAlignment="1">
      <alignment/>
    </xf>
    <xf numFmtId="49" fontId="7" fillId="0" borderId="13" xfId="0" applyNumberFormat="1" applyFont="1" applyFill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24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164" fontId="23" fillId="0" borderId="12" xfId="0" applyNumberFormat="1" applyFont="1" applyFill="1" applyBorder="1" applyAlignment="1">
      <alignment horizontal="right"/>
    </xf>
    <xf numFmtId="14" fontId="7" fillId="0" borderId="13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14" fontId="17" fillId="0" borderId="10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7" fillId="0" borderId="24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22" fillId="0" borderId="20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49" fontId="12" fillId="0" borderId="14" xfId="0" applyNumberFormat="1" applyFont="1" applyBorder="1" applyAlignment="1">
      <alignment horizontal="center"/>
    </xf>
    <xf numFmtId="0" fontId="0" fillId="0" borderId="19" xfId="0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49" fontId="12" fillId="0" borderId="16" xfId="0" applyNumberFormat="1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49" fontId="10" fillId="0" borderId="16" xfId="0" applyNumberFormat="1" applyFont="1" applyBorder="1" applyAlignment="1">
      <alignment horizontal="center"/>
    </xf>
    <xf numFmtId="164" fontId="10" fillId="0" borderId="11" xfId="0" applyNumberFormat="1" applyFont="1" applyFill="1" applyBorder="1" applyAlignment="1">
      <alignment horizontal="right"/>
    </xf>
    <xf numFmtId="0" fontId="23" fillId="0" borderId="2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4" fillId="33" borderId="11" xfId="0" applyFont="1" applyFill="1" applyBorder="1" applyAlignment="1">
      <alignment/>
    </xf>
    <xf numFmtId="49" fontId="4" fillId="33" borderId="20" xfId="0" applyNumberFormat="1" applyFont="1" applyFill="1" applyBorder="1" applyAlignment="1">
      <alignment horizontal="center"/>
    </xf>
    <xf numFmtId="164" fontId="6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49" fontId="28" fillId="0" borderId="12" xfId="0" applyNumberFormat="1" applyFont="1" applyBorder="1" applyAlignment="1">
      <alignment horizontal="center"/>
    </xf>
    <xf numFmtId="16" fontId="12" fillId="0" borderId="12" xfId="0" applyNumberFormat="1" applyFont="1" applyBorder="1" applyAlignment="1">
      <alignment horizontal="center"/>
    </xf>
    <xf numFmtId="0" fontId="6" fillId="0" borderId="12" xfId="0" applyFont="1" applyFill="1" applyBorder="1" applyAlignment="1">
      <alignment/>
    </xf>
    <xf numFmtId="14" fontId="1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11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3" fontId="2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3" xfId="0" applyFont="1" applyFill="1" applyBorder="1" applyAlignment="1">
      <alignment/>
    </xf>
    <xf numFmtId="164" fontId="0" fillId="0" borderId="13" xfId="0" applyNumberFormat="1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4" fontId="12" fillId="0" borderId="11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64" fontId="0" fillId="0" borderId="12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6" xfId="0" applyFont="1" applyFill="1" applyBorder="1" applyAlignment="1">
      <alignment/>
    </xf>
    <xf numFmtId="0" fontId="18" fillId="33" borderId="24" xfId="0" applyFont="1" applyFill="1" applyBorder="1" applyAlignment="1">
      <alignment/>
    </xf>
    <xf numFmtId="0" fontId="4" fillId="0" borderId="0" xfId="0" applyFont="1" applyAlignment="1">
      <alignment horizontal="center"/>
    </xf>
    <xf numFmtId="164" fontId="4" fillId="0" borderId="12" xfId="0" applyNumberFormat="1" applyFont="1" applyBorder="1" applyAlignment="1">
      <alignment/>
    </xf>
    <xf numFmtId="0" fontId="23" fillId="0" borderId="10" xfId="0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23" fillId="0" borderId="16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/>
    </xf>
    <xf numFmtId="16" fontId="10" fillId="0" borderId="13" xfId="0" applyNumberFormat="1" applyFont="1" applyBorder="1" applyAlignment="1">
      <alignment horizontal="left"/>
    </xf>
    <xf numFmtId="16" fontId="10" fillId="0" borderId="11" xfId="0" applyNumberFormat="1" applyFont="1" applyBorder="1" applyAlignment="1">
      <alignment horizontal="left"/>
    </xf>
    <xf numFmtId="49" fontId="4" fillId="0" borderId="13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16" fontId="11" fillId="0" borderId="12" xfId="0" applyNumberFormat="1" applyFont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164" fontId="12" fillId="0" borderId="16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164" fontId="4" fillId="0" borderId="14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/>
    </xf>
    <xf numFmtId="164" fontId="0" fillId="0" borderId="16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7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9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164" fontId="22" fillId="0" borderId="0" xfId="0" applyNumberFormat="1" applyFont="1" applyBorder="1" applyAlignment="1">
      <alignment/>
    </xf>
    <xf numFmtId="164" fontId="22" fillId="0" borderId="14" xfId="0" applyNumberFormat="1" applyFont="1" applyFill="1" applyBorder="1" applyAlignment="1">
      <alignment horizontal="right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4" fillId="0" borderId="17" xfId="0" applyFont="1" applyFill="1" applyBorder="1" applyAlignment="1">
      <alignment/>
    </xf>
    <xf numFmtId="49" fontId="0" fillId="0" borderId="17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49" fontId="0" fillId="0" borderId="2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49" fontId="4" fillId="0" borderId="2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16" fontId="12" fillId="0" borderId="12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49" fontId="0" fillId="0" borderId="14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right"/>
    </xf>
    <xf numFmtId="49" fontId="0" fillId="0" borderId="19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49" fontId="6" fillId="0" borderId="17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right"/>
    </xf>
    <xf numFmtId="0" fontId="0" fillId="33" borderId="16" xfId="0" applyFont="1" applyFill="1" applyBorder="1" applyAlignment="1">
      <alignment/>
    </xf>
    <xf numFmtId="49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right"/>
    </xf>
    <xf numFmtId="49" fontId="0" fillId="33" borderId="12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right"/>
    </xf>
    <xf numFmtId="49" fontId="6" fillId="33" borderId="22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8" fillId="33" borderId="14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49" fontId="0" fillId="33" borderId="13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14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182" fontId="12" fillId="0" borderId="13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33" borderId="14" xfId="0" applyFont="1" applyFill="1" applyBorder="1" applyAlignment="1">
      <alignment/>
    </xf>
    <xf numFmtId="49" fontId="12" fillId="0" borderId="13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4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164" fontId="6" fillId="33" borderId="10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/>
    </xf>
    <xf numFmtId="49" fontId="6" fillId="33" borderId="15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4" fontId="13" fillId="33" borderId="12" xfId="0" applyNumberFormat="1" applyFont="1" applyFill="1" applyBorder="1" applyAlignment="1">
      <alignment horizontal="center"/>
    </xf>
    <xf numFmtId="16" fontId="10" fillId="33" borderId="13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10" fillId="33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42" fillId="0" borderId="22" xfId="0" applyFont="1" applyBorder="1" applyAlignment="1">
      <alignment vertical="top" wrapText="1"/>
    </xf>
    <xf numFmtId="0" fontId="4" fillId="0" borderId="23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top"/>
    </xf>
    <xf numFmtId="164" fontId="35" fillId="0" borderId="0" xfId="0" applyNumberFormat="1" applyFont="1" applyBorder="1" applyAlignment="1">
      <alignment horizontal="center"/>
    </xf>
    <xf numFmtId="0" fontId="4" fillId="0" borderId="24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34" fillId="0" borderId="12" xfId="0" applyFont="1" applyFill="1" applyBorder="1" applyAlignment="1">
      <alignment/>
    </xf>
    <xf numFmtId="49" fontId="44" fillId="0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4" fontId="10" fillId="0" borderId="13" xfId="0" applyNumberFormat="1" applyFont="1" applyBorder="1" applyAlignment="1">
      <alignment horizontal="center"/>
    </xf>
    <xf numFmtId="0" fontId="10" fillId="0" borderId="23" xfId="0" applyFont="1" applyFill="1" applyBorder="1" applyAlignment="1">
      <alignment/>
    </xf>
    <xf numFmtId="49" fontId="12" fillId="0" borderId="18" xfId="0" applyNumberFormat="1" applyFont="1" applyBorder="1" applyAlignment="1">
      <alignment horizontal="center"/>
    </xf>
    <xf numFmtId="164" fontId="0" fillId="33" borderId="10" xfId="0" applyNumberFormat="1" applyFont="1" applyFill="1" applyBorder="1" applyAlignment="1">
      <alignment/>
    </xf>
    <xf numFmtId="164" fontId="0" fillId="33" borderId="13" xfId="0" applyNumberFormat="1" applyFont="1" applyFill="1" applyBorder="1" applyAlignment="1">
      <alignment/>
    </xf>
    <xf numFmtId="164" fontId="6" fillId="33" borderId="12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164" fontId="4" fillId="33" borderId="12" xfId="0" applyNumberFormat="1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164" fontId="22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16" fontId="17" fillId="0" borderId="11" xfId="0" applyNumberFormat="1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4" fontId="17" fillId="0" borderId="12" xfId="0" applyNumberFormat="1" applyFont="1" applyFill="1" applyBorder="1" applyAlignment="1">
      <alignment horizontal="center"/>
    </xf>
    <xf numFmtId="2" fontId="4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23" fillId="0" borderId="12" xfId="0" applyNumberFormat="1" applyFont="1" applyBorder="1" applyAlignment="1">
      <alignment/>
    </xf>
    <xf numFmtId="49" fontId="10" fillId="0" borderId="13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right"/>
    </xf>
    <xf numFmtId="164" fontId="2" fillId="0" borderId="23" xfId="0" applyNumberFormat="1" applyFont="1" applyFill="1" applyBorder="1" applyAlignment="1">
      <alignment horizontal="right"/>
    </xf>
    <xf numFmtId="164" fontId="23" fillId="0" borderId="10" xfId="0" applyNumberFormat="1" applyFont="1" applyFill="1" applyBorder="1" applyAlignment="1">
      <alignment horizontal="right"/>
    </xf>
    <xf numFmtId="164" fontId="23" fillId="0" borderId="2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16" fontId="17" fillId="0" borderId="12" xfId="0" applyNumberFormat="1" applyFont="1" applyBorder="1" applyAlignment="1">
      <alignment horizontal="center"/>
    </xf>
    <xf numFmtId="0" fontId="17" fillId="0" borderId="12" xfId="0" applyFont="1" applyFill="1" applyBorder="1" applyAlignment="1">
      <alignment/>
    </xf>
    <xf numFmtId="16" fontId="12" fillId="0" borderId="10" xfId="0" applyNumberFormat="1" applyFont="1" applyFill="1" applyBorder="1" applyAlignment="1">
      <alignment horizontal="center"/>
    </xf>
    <xf numFmtId="16" fontId="12" fillId="0" borderId="11" xfId="0" applyNumberFormat="1" applyFont="1" applyBorder="1" applyAlignment="1">
      <alignment horizontal="center"/>
    </xf>
    <xf numFmtId="164" fontId="2" fillId="0" borderId="12" xfId="0" applyNumberFormat="1" applyFont="1" applyFill="1" applyBorder="1" applyAlignment="1">
      <alignment horizontal="right"/>
    </xf>
    <xf numFmtId="14" fontId="12" fillId="0" borderId="17" xfId="0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164" fontId="7" fillId="0" borderId="11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164" fontId="45" fillId="33" borderId="13" xfId="0" applyNumberFormat="1" applyFont="1" applyFill="1" applyBorder="1" applyAlignment="1">
      <alignment/>
    </xf>
    <xf numFmtId="164" fontId="40" fillId="0" borderId="10" xfId="0" applyNumberFormat="1" applyFont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24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23" xfId="0" applyNumberFormat="1" applyFont="1" applyBorder="1" applyAlignment="1">
      <alignment/>
    </xf>
    <xf numFmtId="164" fontId="46" fillId="0" borderId="11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45" fillId="0" borderId="12" xfId="0" applyFont="1" applyBorder="1" applyAlignment="1">
      <alignment/>
    </xf>
    <xf numFmtId="164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 horizontal="right"/>
    </xf>
    <xf numFmtId="0" fontId="1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33" borderId="10" xfId="0" applyNumberFormat="1" applyFont="1" applyFill="1" applyBorder="1" applyAlignment="1">
      <alignment horizontal="right"/>
    </xf>
    <xf numFmtId="164" fontId="6" fillId="33" borderId="12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6" fillId="33" borderId="10" xfId="0" applyNumberFormat="1" applyFont="1" applyFill="1" applyBorder="1" applyAlignment="1">
      <alignment/>
    </xf>
    <xf numFmtId="164" fontId="18" fillId="33" borderId="10" xfId="0" applyNumberFormat="1" applyFont="1" applyFill="1" applyBorder="1" applyAlignment="1">
      <alignment/>
    </xf>
    <xf numFmtId="164" fontId="23" fillId="0" borderId="13" xfId="0" applyNumberFormat="1" applyFont="1" applyBorder="1" applyAlignment="1">
      <alignment/>
    </xf>
    <xf numFmtId="164" fontId="0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 horizontal="center"/>
    </xf>
    <xf numFmtId="164" fontId="23" fillId="33" borderId="11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181" fontId="0" fillId="33" borderId="12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/>
    </xf>
    <xf numFmtId="181" fontId="4" fillId="33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6" fillId="33" borderId="13" xfId="0" applyNumberFormat="1" applyFont="1" applyFill="1" applyBorder="1" applyAlignment="1">
      <alignment/>
    </xf>
    <xf numFmtId="164" fontId="6" fillId="33" borderId="11" xfId="0" applyNumberFormat="1" applyFont="1" applyFill="1" applyBorder="1" applyAlignment="1">
      <alignment/>
    </xf>
    <xf numFmtId="164" fontId="4" fillId="33" borderId="22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 horizontal="right"/>
    </xf>
    <xf numFmtId="164" fontId="28" fillId="33" borderId="21" xfId="0" applyNumberFormat="1" applyFont="1" applyFill="1" applyBorder="1" applyAlignment="1">
      <alignment/>
    </xf>
    <xf numFmtId="181" fontId="0" fillId="33" borderId="10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center"/>
    </xf>
    <xf numFmtId="164" fontId="22" fillId="0" borderId="13" xfId="0" applyNumberFormat="1" applyFont="1" applyFill="1" applyBorder="1" applyAlignment="1">
      <alignment horizontal="right"/>
    </xf>
    <xf numFmtId="0" fontId="43" fillId="0" borderId="22" xfId="0" applyFont="1" applyBorder="1" applyAlignment="1">
      <alignment vertical="top" wrapText="1"/>
    </xf>
    <xf numFmtId="0" fontId="34" fillId="0" borderId="10" xfId="0" applyFont="1" applyFill="1" applyBorder="1" applyAlignment="1">
      <alignment horizontal="center" vertical="top"/>
    </xf>
    <xf numFmtId="49" fontId="4" fillId="33" borderId="13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49" fontId="0" fillId="33" borderId="12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right"/>
    </xf>
    <xf numFmtId="164" fontId="45" fillId="0" borderId="10" xfId="0" applyNumberFormat="1" applyFont="1" applyBorder="1" applyAlignment="1">
      <alignment/>
    </xf>
    <xf numFmtId="164" fontId="45" fillId="0" borderId="11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23" fillId="33" borderId="13" xfId="0" applyNumberFormat="1" applyFont="1" applyFill="1" applyBorder="1" applyAlignment="1">
      <alignment/>
    </xf>
    <xf numFmtId="164" fontId="0" fillId="33" borderId="13" xfId="0" applyNumberFormat="1" applyFont="1" applyFill="1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22" fillId="0" borderId="13" xfId="0" applyFont="1" applyBorder="1" applyAlignment="1">
      <alignment horizontal="center"/>
    </xf>
    <xf numFmtId="0" fontId="7" fillId="0" borderId="21" xfId="0" applyFont="1" applyBorder="1" applyAlignment="1">
      <alignment/>
    </xf>
    <xf numFmtId="164" fontId="22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35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6" fillId="0" borderId="17" xfId="0" applyFont="1" applyBorder="1" applyAlignment="1">
      <alignment horizontal="center"/>
    </xf>
    <xf numFmtId="164" fontId="0" fillId="0" borderId="21" xfId="0" applyNumberFormat="1" applyFont="1" applyBorder="1" applyAlignment="1">
      <alignment/>
    </xf>
    <xf numFmtId="0" fontId="36" fillId="0" borderId="14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36" fillId="0" borderId="17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36" fillId="0" borderId="17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/>
    </xf>
    <xf numFmtId="0" fontId="4" fillId="0" borderId="21" xfId="0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0" fillId="0" borderId="10" xfId="0" applyBorder="1" applyAlignment="1">
      <alignment/>
    </xf>
    <xf numFmtId="164" fontId="22" fillId="0" borderId="2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0" xfId="0" applyFont="1" applyBorder="1" applyAlignment="1">
      <alignment/>
    </xf>
    <xf numFmtId="164" fontId="0" fillId="0" borderId="19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164" fontId="4" fillId="0" borderId="19" xfId="0" applyNumberFormat="1" applyFont="1" applyBorder="1" applyAlignment="1">
      <alignment/>
    </xf>
    <xf numFmtId="0" fontId="7" fillId="0" borderId="13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164" fontId="0" fillId="0" borderId="10" xfId="0" applyNumberFormat="1" applyBorder="1" applyAlignment="1">
      <alignment/>
    </xf>
    <xf numFmtId="0" fontId="22" fillId="0" borderId="17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24" xfId="0" applyNumberFormat="1" applyBorder="1" applyAlignment="1">
      <alignment/>
    </xf>
    <xf numFmtId="0" fontId="2" fillId="0" borderId="13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20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9" xfId="0" applyFon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17" xfId="0" applyNumberFormat="1" applyFont="1" applyBorder="1" applyAlignment="1">
      <alignment/>
    </xf>
    <xf numFmtId="0" fontId="7" fillId="0" borderId="11" xfId="0" applyFont="1" applyBorder="1" applyAlignment="1">
      <alignment/>
    </xf>
    <xf numFmtId="164" fontId="0" fillId="0" borderId="2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44" fontId="18" fillId="0" borderId="0" xfId="43" applyFont="1" applyAlignment="1">
      <alignment/>
    </xf>
    <xf numFmtId="16" fontId="17" fillId="0" borderId="13" xfId="0" applyNumberFormat="1" applyFont="1" applyBorder="1" applyAlignment="1">
      <alignment horizontal="center"/>
    </xf>
    <xf numFmtId="16" fontId="2" fillId="0" borderId="18" xfId="0" applyNumberFormat="1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4" fillId="33" borderId="11" xfId="0" applyNumberFormat="1" applyFont="1" applyFill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164" fontId="4" fillId="33" borderId="24" xfId="0" applyNumberFormat="1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49" fontId="0" fillId="0" borderId="19" xfId="0" applyNumberFormat="1" applyFont="1" applyFill="1" applyBorder="1" applyAlignment="1">
      <alignment horizontal="right"/>
    </xf>
    <xf numFmtId="16" fontId="10" fillId="0" borderId="11" xfId="0" applyNumberFormat="1" applyFont="1" applyBorder="1" applyAlignment="1">
      <alignment horizontal="center"/>
    </xf>
    <xf numFmtId="49" fontId="4" fillId="0" borderId="16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0" fontId="12" fillId="0" borderId="15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164" fontId="28" fillId="33" borderId="12" xfId="0" applyNumberFormat="1" applyFont="1" applyFill="1" applyBorder="1" applyAlignment="1">
      <alignment/>
    </xf>
    <xf numFmtId="49" fontId="17" fillId="0" borderId="12" xfId="0" applyNumberFormat="1" applyFont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6" fillId="33" borderId="11" xfId="0" applyNumberFormat="1" applyFont="1" applyFill="1" applyBorder="1" applyAlignment="1">
      <alignment horizontal="right"/>
    </xf>
    <xf numFmtId="49" fontId="44" fillId="0" borderId="18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3" fillId="0" borderId="18" xfId="0" applyFont="1" applyBorder="1" applyAlignment="1">
      <alignment horizontal="center"/>
    </xf>
    <xf numFmtId="164" fontId="0" fillId="0" borderId="11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164" fontId="23" fillId="33" borderId="11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45" fillId="33" borderId="1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0" fillId="0" borderId="24" xfId="0" applyFont="1" applyFill="1" applyBorder="1" applyAlignment="1">
      <alignment/>
    </xf>
    <xf numFmtId="14" fontId="10" fillId="0" borderId="12" xfId="0" applyNumberFormat="1" applyFont="1" applyBorder="1" applyAlignment="1">
      <alignment horizontal="center"/>
    </xf>
    <xf numFmtId="0" fontId="10" fillId="0" borderId="21" xfId="0" applyFont="1" applyFill="1" applyBorder="1" applyAlignment="1">
      <alignment horizontal="left"/>
    </xf>
    <xf numFmtId="0" fontId="44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164" fontId="23" fillId="33" borderId="13" xfId="0" applyNumberFormat="1" applyFont="1" applyFill="1" applyBorder="1" applyAlignment="1">
      <alignment horizontal="right"/>
    </xf>
    <xf numFmtId="164" fontId="6" fillId="33" borderId="23" xfId="0" applyNumberFormat="1" applyFont="1" applyFill="1" applyBorder="1" applyAlignment="1">
      <alignment horizontal="right"/>
    </xf>
    <xf numFmtId="164" fontId="23" fillId="33" borderId="11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7" fillId="0" borderId="18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22" fillId="0" borderId="15" xfId="0" applyFont="1" applyFill="1" applyBorder="1" applyAlignment="1">
      <alignment/>
    </xf>
    <xf numFmtId="49" fontId="7" fillId="0" borderId="15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2" fillId="0" borderId="16" xfId="0" applyFont="1" applyFill="1" applyBorder="1" applyAlignment="1">
      <alignment horizontal="right"/>
    </xf>
    <xf numFmtId="0" fontId="10" fillId="0" borderId="20" xfId="0" applyFont="1" applyBorder="1" applyAlignment="1">
      <alignment horizontal="center"/>
    </xf>
    <xf numFmtId="164" fontId="12" fillId="0" borderId="14" xfId="0" applyNumberFormat="1" applyFont="1" applyFill="1" applyBorder="1" applyAlignment="1">
      <alignment horizontal="right"/>
    </xf>
    <xf numFmtId="164" fontId="10" fillId="0" borderId="21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16" fontId="12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164" fontId="23" fillId="0" borderId="14" xfId="0" applyNumberFormat="1" applyFont="1" applyFill="1" applyBorder="1" applyAlignment="1">
      <alignment horizontal="right"/>
    </xf>
    <xf numFmtId="0" fontId="18" fillId="33" borderId="10" xfId="0" applyFont="1" applyFill="1" applyBorder="1" applyAlignment="1">
      <alignment/>
    </xf>
    <xf numFmtId="49" fontId="18" fillId="33" borderId="14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164" fontId="18" fillId="33" borderId="10" xfId="0" applyNumberFormat="1" applyFont="1" applyFill="1" applyBorder="1" applyAlignment="1">
      <alignment horizontal="right"/>
    </xf>
    <xf numFmtId="164" fontId="18" fillId="33" borderId="12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64" fontId="2" fillId="0" borderId="24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4" fillId="0" borderId="21" xfId="0" applyFont="1" applyFill="1" applyBorder="1" applyAlignment="1">
      <alignment horizontal="right"/>
    </xf>
    <xf numFmtId="0" fontId="12" fillId="0" borderId="10" xfId="0" applyFont="1" applyBorder="1" applyAlignment="1">
      <alignment/>
    </xf>
    <xf numFmtId="164" fontId="12" fillId="0" borderId="22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164" fontId="12" fillId="0" borderId="24" xfId="0" applyNumberFormat="1" applyFont="1" applyBorder="1" applyAlignment="1">
      <alignment/>
    </xf>
    <xf numFmtId="0" fontId="12" fillId="0" borderId="11" xfId="0" applyFont="1" applyBorder="1" applyAlignment="1">
      <alignment/>
    </xf>
    <xf numFmtId="164" fontId="12" fillId="0" borderId="11" xfId="0" applyNumberFormat="1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164" fontId="4" fillId="0" borderId="0" xfId="0" applyNumberFormat="1" applyFont="1" applyAlignment="1">
      <alignment/>
    </xf>
    <xf numFmtId="49" fontId="7" fillId="0" borderId="20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49" fontId="7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 horizontal="right"/>
    </xf>
    <xf numFmtId="49" fontId="18" fillId="33" borderId="10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0" fontId="33" fillId="0" borderId="14" xfId="0" applyFont="1" applyBorder="1" applyAlignment="1">
      <alignment/>
    </xf>
    <xf numFmtId="0" fontId="13" fillId="33" borderId="19" xfId="0" applyFont="1" applyFill="1" applyBorder="1" applyAlignment="1">
      <alignment horizontal="center"/>
    </xf>
    <xf numFmtId="0" fontId="28" fillId="33" borderId="17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49" fontId="12" fillId="33" borderId="17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28" fillId="33" borderId="19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49" fontId="12" fillId="33" borderId="19" xfId="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49" fontId="12" fillId="33" borderId="13" xfId="0" applyNumberFormat="1" applyFont="1" applyFill="1" applyBorder="1" applyAlignment="1">
      <alignment horizontal="center"/>
    </xf>
    <xf numFmtId="0" fontId="47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28" fillId="33" borderId="18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49" fontId="12" fillId="33" borderId="18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/>
    </xf>
    <xf numFmtId="0" fontId="47" fillId="0" borderId="11" xfId="0" applyFont="1" applyBorder="1" applyAlignment="1">
      <alignment/>
    </xf>
    <xf numFmtId="164" fontId="28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33" borderId="12" xfId="0" applyFont="1" applyFill="1" applyBorder="1" applyAlignment="1">
      <alignment/>
    </xf>
    <xf numFmtId="49" fontId="12" fillId="33" borderId="20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49" fontId="12" fillId="33" borderId="12" xfId="0" applyNumberFormat="1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164" fontId="12" fillId="33" borderId="10" xfId="0" applyNumberFormat="1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10" fillId="33" borderId="22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10" fillId="33" borderId="24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33" fillId="33" borderId="14" xfId="0" applyFont="1" applyFill="1" applyBorder="1" applyAlignment="1">
      <alignment vertical="top" wrapText="1"/>
    </xf>
    <xf numFmtId="49" fontId="4" fillId="33" borderId="12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48" fillId="0" borderId="10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right"/>
    </xf>
    <xf numFmtId="164" fontId="7" fillId="0" borderId="21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0" fillId="0" borderId="11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/>
    </xf>
    <xf numFmtId="164" fontId="23" fillId="33" borderId="12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6" fillId="33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0" fillId="0" borderId="16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4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4.375" style="42" customWidth="1"/>
    <col min="2" max="2" width="52.125" style="0" customWidth="1"/>
    <col min="3" max="3" width="20.25390625" style="439" customWidth="1"/>
    <col min="4" max="4" width="9.125" style="203" hidden="1" customWidth="1"/>
    <col min="5" max="5" width="12.125" style="205" customWidth="1"/>
    <col min="6" max="8" width="0" style="0" hidden="1" customWidth="1"/>
  </cols>
  <sheetData>
    <row r="1" spans="3:5" ht="13.5" customHeight="1">
      <c r="C1" s="1094" t="s">
        <v>686</v>
      </c>
      <c r="D1" s="1094"/>
      <c r="E1" s="1094"/>
    </row>
    <row r="2" spans="2:6" ht="12.75">
      <c r="B2" s="14"/>
      <c r="C2" s="1094" t="s">
        <v>369</v>
      </c>
      <c r="D2" s="1094"/>
      <c r="E2" s="1094"/>
      <c r="F2" s="230"/>
    </row>
    <row r="3" spans="2:7" ht="12.75">
      <c r="B3" s="14"/>
      <c r="C3" s="1094" t="s">
        <v>687</v>
      </c>
      <c r="D3" s="1094"/>
      <c r="E3" s="1094"/>
      <c r="F3" s="14"/>
      <c r="G3" s="14"/>
    </row>
    <row r="4" spans="1:4" ht="15.75">
      <c r="A4" s="1098" t="s">
        <v>385</v>
      </c>
      <c r="B4" s="1099"/>
      <c r="C4" s="1099"/>
      <c r="D4" s="1099"/>
    </row>
    <row r="5" spans="2:4" ht="14.25">
      <c r="B5" s="1095" t="s">
        <v>480</v>
      </c>
      <c r="C5" s="1096"/>
      <c r="D5" s="1096"/>
    </row>
    <row r="6" spans="2:5" ht="12.75">
      <c r="B6" s="1097" t="s">
        <v>476</v>
      </c>
      <c r="C6" s="1097"/>
      <c r="E6" s="444"/>
    </row>
    <row r="7" spans="3:7" ht="12.75">
      <c r="C7" s="148"/>
      <c r="E7" s="694" t="s">
        <v>688</v>
      </c>
      <c r="F7" s="210"/>
      <c r="G7" s="210"/>
    </row>
    <row r="8" spans="1:7" ht="15.75" customHeight="1">
      <c r="A8" s="97"/>
      <c r="B8" s="1" t="s">
        <v>0</v>
      </c>
      <c r="C8" s="78" t="s">
        <v>1</v>
      </c>
      <c r="D8" s="46" t="s">
        <v>2</v>
      </c>
      <c r="E8" s="204" t="s">
        <v>2</v>
      </c>
      <c r="F8" s="16" t="s">
        <v>2</v>
      </c>
      <c r="G8" s="254" t="s">
        <v>175</v>
      </c>
    </row>
    <row r="9" spans="1:7" ht="15.75" customHeight="1">
      <c r="A9" s="92"/>
      <c r="B9" s="3"/>
      <c r="C9" s="71" t="s">
        <v>3</v>
      </c>
      <c r="D9" s="45">
        <v>2011</v>
      </c>
      <c r="E9" s="190">
        <v>2013</v>
      </c>
      <c r="F9" s="190">
        <v>2014</v>
      </c>
      <c r="G9" s="695">
        <v>2015</v>
      </c>
    </row>
    <row r="10" spans="1:7" ht="15.75" customHeight="1">
      <c r="A10" s="98"/>
      <c r="B10" s="93" t="s">
        <v>184</v>
      </c>
      <c r="C10" s="34"/>
      <c r="D10" s="211">
        <f>D11+D18+D41+D55</f>
        <v>48924.1</v>
      </c>
      <c r="E10" s="207">
        <f>E11+E18+E23+E27+E41</f>
        <v>65079</v>
      </c>
      <c r="F10" s="701">
        <f>F11+F18+F41</f>
        <v>62209.1</v>
      </c>
      <c r="G10" s="701">
        <f>G11+G18+G41</f>
        <v>63908.9</v>
      </c>
    </row>
    <row r="11" spans="1:7" ht="15" customHeight="1">
      <c r="A11" s="89" t="s">
        <v>4</v>
      </c>
      <c r="B11" s="2" t="s">
        <v>5</v>
      </c>
      <c r="C11" s="445" t="s">
        <v>167</v>
      </c>
      <c r="D11" s="212">
        <v>38870.8</v>
      </c>
      <c r="E11" s="825">
        <f>SUM(E12:E17)</f>
        <v>59932</v>
      </c>
      <c r="F11" s="692">
        <f>SUM(F12:F17)</f>
        <v>57402.4</v>
      </c>
      <c r="G11" s="474">
        <f>SUM(G12:G17)</f>
        <v>58588.9</v>
      </c>
    </row>
    <row r="12" spans="1:8" ht="22.5" customHeight="1">
      <c r="A12" s="91" t="s">
        <v>6</v>
      </c>
      <c r="B12" s="111" t="s">
        <v>188</v>
      </c>
      <c r="C12" s="446" t="s">
        <v>326</v>
      </c>
      <c r="D12" s="823">
        <v>23555</v>
      </c>
      <c r="E12" s="807">
        <v>42370</v>
      </c>
      <c r="F12" s="824">
        <v>43300</v>
      </c>
      <c r="G12" s="434">
        <v>43788.9</v>
      </c>
      <c r="H12">
        <v>2140</v>
      </c>
    </row>
    <row r="13" spans="1:7" ht="15.75" customHeight="1">
      <c r="A13" s="98"/>
      <c r="B13" s="110" t="s">
        <v>189</v>
      </c>
      <c r="C13" s="447"/>
      <c r="D13" s="808"/>
      <c r="E13" s="190"/>
      <c r="F13" s="805"/>
      <c r="G13" s="700"/>
    </row>
    <row r="14" spans="1:8" ht="15.75" customHeight="1">
      <c r="A14" s="91" t="s">
        <v>8</v>
      </c>
      <c r="B14" s="111" t="s">
        <v>190</v>
      </c>
      <c r="C14" s="446" t="s">
        <v>327</v>
      </c>
      <c r="D14" s="827">
        <v>5689</v>
      </c>
      <c r="E14" s="807">
        <v>9311</v>
      </c>
      <c r="F14" s="809">
        <v>7502.4</v>
      </c>
      <c r="G14" s="700">
        <v>7800</v>
      </c>
      <c r="H14">
        <v>2000</v>
      </c>
    </row>
    <row r="15" spans="1:7" ht="15.75" customHeight="1">
      <c r="A15" s="98"/>
      <c r="B15" s="110" t="s">
        <v>191</v>
      </c>
      <c r="C15" s="447"/>
      <c r="D15" s="808"/>
      <c r="E15" s="804"/>
      <c r="F15" s="805"/>
      <c r="G15" s="700"/>
    </row>
    <row r="16" spans="1:7" ht="15.75" customHeight="1">
      <c r="A16" s="92"/>
      <c r="B16" s="112" t="s">
        <v>364</v>
      </c>
      <c r="C16" s="448"/>
      <c r="D16" s="811"/>
      <c r="E16" s="190"/>
      <c r="F16" s="805"/>
      <c r="G16" s="700"/>
    </row>
    <row r="17" spans="1:8" ht="15.75" customHeight="1">
      <c r="A17" s="89" t="s">
        <v>9</v>
      </c>
      <c r="B17" s="111" t="s">
        <v>363</v>
      </c>
      <c r="C17" s="9" t="s">
        <v>328</v>
      </c>
      <c r="D17" s="217">
        <v>9626.8</v>
      </c>
      <c r="E17" s="826">
        <v>8251</v>
      </c>
      <c r="F17" s="434">
        <v>6600</v>
      </c>
      <c r="G17" s="434">
        <v>7000</v>
      </c>
      <c r="H17">
        <v>2000</v>
      </c>
    </row>
    <row r="18" spans="1:7" ht="15.75" customHeight="1">
      <c r="A18" s="78" t="s">
        <v>10</v>
      </c>
      <c r="B18" s="114" t="s">
        <v>11</v>
      </c>
      <c r="C18" s="18" t="s">
        <v>91</v>
      </c>
      <c r="D18" s="218">
        <f>D19</f>
        <v>1203.7</v>
      </c>
      <c r="E18" s="691">
        <f>E19</f>
        <v>2778.9</v>
      </c>
      <c r="F18" s="474">
        <f>F19</f>
        <v>2100</v>
      </c>
      <c r="G18" s="474">
        <f>G19</f>
        <v>2236</v>
      </c>
    </row>
    <row r="19" spans="1:8" ht="15.75" customHeight="1">
      <c r="A19" s="91" t="s">
        <v>50</v>
      </c>
      <c r="B19" s="111" t="s">
        <v>362</v>
      </c>
      <c r="C19" s="449" t="s">
        <v>92</v>
      </c>
      <c r="D19" s="827">
        <v>1203.7</v>
      </c>
      <c r="E19" s="806">
        <v>2778.9</v>
      </c>
      <c r="F19" s="828">
        <v>2100</v>
      </c>
      <c r="G19" s="700">
        <v>2236</v>
      </c>
      <c r="H19">
        <v>860</v>
      </c>
    </row>
    <row r="20" spans="1:7" ht="15.75" customHeight="1">
      <c r="A20" s="98"/>
      <c r="B20" s="110" t="s">
        <v>361</v>
      </c>
      <c r="C20" s="450"/>
      <c r="D20" s="808"/>
      <c r="E20" s="804"/>
      <c r="F20" s="805"/>
      <c r="G20" s="700"/>
    </row>
    <row r="21" spans="1:7" ht="15.75" customHeight="1">
      <c r="A21" s="98"/>
      <c r="B21" s="110" t="s">
        <v>360</v>
      </c>
      <c r="C21" s="450"/>
      <c r="D21" s="808"/>
      <c r="E21" s="804"/>
      <c r="F21" s="805"/>
      <c r="G21" s="700"/>
    </row>
    <row r="22" spans="1:7" ht="15.75" customHeight="1">
      <c r="A22" s="98"/>
      <c r="B22" s="112" t="s">
        <v>192</v>
      </c>
      <c r="C22" s="451"/>
      <c r="D22" s="811"/>
      <c r="E22" s="190"/>
      <c r="F22" s="805"/>
      <c r="G22" s="700"/>
    </row>
    <row r="23" spans="1:7" ht="15.75" customHeight="1">
      <c r="A23" s="78" t="s">
        <v>12</v>
      </c>
      <c r="B23" s="113" t="s">
        <v>337</v>
      </c>
      <c r="C23" s="6" t="s">
        <v>72</v>
      </c>
      <c r="D23" s="219">
        <v>0</v>
      </c>
      <c r="E23" s="825">
        <f>E25</f>
        <v>0</v>
      </c>
      <c r="F23" s="829">
        <v>0</v>
      </c>
      <c r="G23" s="474">
        <v>0</v>
      </c>
    </row>
    <row r="24" spans="1:7" ht="15.75" customHeight="1">
      <c r="A24" s="56"/>
      <c r="B24" s="113" t="s">
        <v>338</v>
      </c>
      <c r="C24" s="6"/>
      <c r="D24" s="220"/>
      <c r="E24" s="71"/>
      <c r="F24" s="829"/>
      <c r="G24" s="474"/>
    </row>
    <row r="25" spans="1:7" ht="15.75" customHeight="1" hidden="1">
      <c r="A25" s="89" t="s">
        <v>58</v>
      </c>
      <c r="B25" s="115" t="s">
        <v>359</v>
      </c>
      <c r="C25" s="452" t="s">
        <v>73</v>
      </c>
      <c r="D25" s="217"/>
      <c r="E25" s="830">
        <v>0</v>
      </c>
      <c r="F25" s="138"/>
      <c r="G25" s="474"/>
    </row>
    <row r="26" spans="1:7" ht="15.75" customHeight="1" hidden="1">
      <c r="A26" s="56"/>
      <c r="B26" s="116" t="s">
        <v>358</v>
      </c>
      <c r="C26" s="453"/>
      <c r="D26" s="216"/>
      <c r="E26" s="34"/>
      <c r="F26" s="138"/>
      <c r="G26" s="474"/>
    </row>
    <row r="27" spans="1:7" ht="15.75" customHeight="1">
      <c r="A27" s="143" t="s">
        <v>13</v>
      </c>
      <c r="B27" s="667" t="s">
        <v>474</v>
      </c>
      <c r="C27" s="792" t="s">
        <v>472</v>
      </c>
      <c r="D27" s="670">
        <v>0</v>
      </c>
      <c r="E27" s="825">
        <f>E30+E35</f>
        <v>0</v>
      </c>
      <c r="F27" s="829">
        <v>0</v>
      </c>
      <c r="G27" s="474">
        <v>0</v>
      </c>
    </row>
    <row r="28" spans="1:7" ht="15.75" customHeight="1">
      <c r="A28" s="664"/>
      <c r="B28" s="668" t="s">
        <v>475</v>
      </c>
      <c r="C28" s="6"/>
      <c r="D28" s="665"/>
      <c r="E28" s="804"/>
      <c r="F28" s="812"/>
      <c r="G28" s="700"/>
    </row>
    <row r="29" spans="1:7" ht="15.75" customHeight="1">
      <c r="A29" s="99"/>
      <c r="B29" s="671" t="s">
        <v>473</v>
      </c>
      <c r="C29" s="8"/>
      <c r="D29" s="665"/>
      <c r="E29" s="190"/>
      <c r="F29" s="812"/>
      <c r="G29" s="700"/>
    </row>
    <row r="30" spans="1:7" ht="15.75" customHeight="1" hidden="1">
      <c r="A30" s="56" t="s">
        <v>14</v>
      </c>
      <c r="B30" s="122" t="s">
        <v>15</v>
      </c>
      <c r="C30" s="6" t="s">
        <v>340</v>
      </c>
      <c r="D30" s="221"/>
      <c r="E30" s="689">
        <v>0</v>
      </c>
      <c r="F30" s="470"/>
      <c r="G30" s="700"/>
    </row>
    <row r="31" spans="1:7" ht="15.75" customHeight="1" hidden="1">
      <c r="A31" s="56"/>
      <c r="B31" s="122" t="s">
        <v>193</v>
      </c>
      <c r="C31" s="6"/>
      <c r="D31" s="221"/>
      <c r="E31" s="690"/>
      <c r="F31" s="470"/>
      <c r="G31" s="700"/>
    </row>
    <row r="32" spans="1:7" ht="15.75" customHeight="1" hidden="1">
      <c r="A32" s="56"/>
      <c r="B32" s="122" t="s">
        <v>195</v>
      </c>
      <c r="C32" s="6"/>
      <c r="D32" s="221"/>
      <c r="E32" s="690"/>
      <c r="F32" s="470"/>
      <c r="G32" s="700"/>
    </row>
    <row r="33" spans="1:7" ht="15.75" customHeight="1" hidden="1">
      <c r="A33" s="56"/>
      <c r="B33" s="122" t="s">
        <v>196</v>
      </c>
      <c r="C33" s="6"/>
      <c r="D33" s="221"/>
      <c r="E33" s="690"/>
      <c r="F33" s="470"/>
      <c r="G33" s="700"/>
    </row>
    <row r="34" spans="1:7" ht="15.75" customHeight="1" hidden="1">
      <c r="A34" s="55"/>
      <c r="B34" s="666" t="s">
        <v>194</v>
      </c>
      <c r="C34" s="8"/>
      <c r="D34" s="222"/>
      <c r="E34" s="690"/>
      <c r="F34" s="688"/>
      <c r="G34" s="700"/>
    </row>
    <row r="35" spans="1:7" ht="15.75" customHeight="1" hidden="1">
      <c r="A35" s="89" t="s">
        <v>16</v>
      </c>
      <c r="B35" s="119" t="s">
        <v>197</v>
      </c>
      <c r="C35" s="9" t="s">
        <v>339</v>
      </c>
      <c r="D35" s="217"/>
      <c r="E35" s="689">
        <v>0</v>
      </c>
      <c r="F35" s="688"/>
      <c r="G35" s="700"/>
    </row>
    <row r="36" spans="1:7" ht="15.75" customHeight="1" hidden="1">
      <c r="A36" s="56"/>
      <c r="B36" s="119" t="s">
        <v>198</v>
      </c>
      <c r="C36" s="6"/>
      <c r="D36" s="214"/>
      <c r="E36" s="690"/>
      <c r="F36" s="688"/>
      <c r="G36" s="700"/>
    </row>
    <row r="37" spans="1:7" ht="15.75" customHeight="1" hidden="1">
      <c r="A37" s="56"/>
      <c r="B37" s="119" t="s">
        <v>199</v>
      </c>
      <c r="C37" s="6"/>
      <c r="D37" s="214"/>
      <c r="E37" s="690"/>
      <c r="F37" s="688"/>
      <c r="G37" s="700"/>
    </row>
    <row r="38" spans="1:7" ht="15.75" customHeight="1" hidden="1">
      <c r="A38" s="56"/>
      <c r="B38" s="128" t="s">
        <v>200</v>
      </c>
      <c r="C38" s="6"/>
      <c r="D38" s="214"/>
      <c r="E38" s="690"/>
      <c r="F38" s="688"/>
      <c r="G38" s="700"/>
    </row>
    <row r="39" spans="1:7" ht="15.75" customHeight="1" hidden="1">
      <c r="A39" s="56"/>
      <c r="B39" s="128" t="s">
        <v>201</v>
      </c>
      <c r="C39" s="6"/>
      <c r="D39" s="214"/>
      <c r="E39" s="690"/>
      <c r="F39" s="688"/>
      <c r="G39" s="700"/>
    </row>
    <row r="40" spans="1:7" ht="15.75" customHeight="1" hidden="1">
      <c r="A40" s="56"/>
      <c r="B40" s="128" t="s">
        <v>202</v>
      </c>
      <c r="C40" s="8"/>
      <c r="D40" s="216"/>
      <c r="E40" s="690"/>
      <c r="F40" s="470">
        <f>SUM(F42:F50)</f>
        <v>2706.7</v>
      </c>
      <c r="G40" s="700">
        <f>SUM(G42:G50)</f>
        <v>3084</v>
      </c>
    </row>
    <row r="41" spans="1:7" ht="15.75" customHeight="1">
      <c r="A41" s="34" t="s">
        <v>17</v>
      </c>
      <c r="B41" s="120" t="s">
        <v>18</v>
      </c>
      <c r="C41" s="8" t="s">
        <v>19</v>
      </c>
      <c r="D41" s="223">
        <f>SUM(D42:D50)</f>
        <v>1026</v>
      </c>
      <c r="E41" s="691">
        <f>E42+E46+E50</f>
        <v>2368.1</v>
      </c>
      <c r="F41" s="138">
        <f>SUM(F42:F50)</f>
        <v>2706.7</v>
      </c>
      <c r="G41" s="474">
        <f>SUM(G42,G46,G50)</f>
        <v>3084</v>
      </c>
    </row>
    <row r="42" spans="1:7" ht="15.75" customHeight="1">
      <c r="A42" s="89" t="s">
        <v>20</v>
      </c>
      <c r="B42" s="121" t="s">
        <v>74</v>
      </c>
      <c r="C42" s="453" t="s">
        <v>21</v>
      </c>
      <c r="D42" s="808">
        <v>305.6</v>
      </c>
      <c r="E42" s="807">
        <v>680.1</v>
      </c>
      <c r="F42" s="809">
        <v>773.2</v>
      </c>
      <c r="G42" s="434">
        <v>944</v>
      </c>
    </row>
    <row r="43" spans="1:7" ht="15.75" customHeight="1">
      <c r="A43" s="56"/>
      <c r="B43" s="122" t="s">
        <v>203</v>
      </c>
      <c r="C43" s="453" t="s">
        <v>7</v>
      </c>
      <c r="D43" s="808"/>
      <c r="E43" s="804"/>
      <c r="F43" s="805"/>
      <c r="G43" s="700"/>
    </row>
    <row r="44" spans="1:7" ht="15.75" customHeight="1">
      <c r="A44" s="56"/>
      <c r="B44" s="122" t="s">
        <v>204</v>
      </c>
      <c r="C44" s="453"/>
      <c r="D44" s="808"/>
      <c r="E44" s="804"/>
      <c r="F44" s="805"/>
      <c r="G44" s="700"/>
    </row>
    <row r="45" spans="1:7" ht="15.75" customHeight="1">
      <c r="A45" s="56"/>
      <c r="B45" s="122" t="s">
        <v>205</v>
      </c>
      <c r="C45" s="453"/>
      <c r="D45" s="808"/>
      <c r="E45" s="190"/>
      <c r="F45" s="803"/>
      <c r="G45" s="700"/>
    </row>
    <row r="46" spans="1:7" ht="15.75" customHeight="1">
      <c r="A46" s="89" t="s">
        <v>22</v>
      </c>
      <c r="B46" s="208" t="s">
        <v>309</v>
      </c>
      <c r="C46" s="452" t="s">
        <v>75</v>
      </c>
      <c r="D46" s="813">
        <v>550.4</v>
      </c>
      <c r="E46" s="807">
        <v>1326</v>
      </c>
      <c r="F46" s="814">
        <v>1400</v>
      </c>
      <c r="G46" s="434">
        <v>1530</v>
      </c>
    </row>
    <row r="47" spans="1:7" ht="15.75" customHeight="1">
      <c r="A47" s="56"/>
      <c r="B47" s="119" t="s">
        <v>310</v>
      </c>
      <c r="C47" s="453"/>
      <c r="D47" s="808"/>
      <c r="E47" s="804"/>
      <c r="F47" s="805"/>
      <c r="G47" s="700"/>
    </row>
    <row r="48" spans="1:7" ht="15.75" customHeight="1">
      <c r="A48" s="56"/>
      <c r="B48" s="119" t="s">
        <v>214</v>
      </c>
      <c r="C48" s="453"/>
      <c r="D48" s="808"/>
      <c r="E48" s="804"/>
      <c r="F48" s="803"/>
      <c r="G48" s="700"/>
    </row>
    <row r="49" spans="1:7" ht="15.75" customHeight="1">
      <c r="A49" s="56"/>
      <c r="B49" s="119" t="s">
        <v>311</v>
      </c>
      <c r="C49" s="453"/>
      <c r="D49" s="808"/>
      <c r="E49" s="190"/>
      <c r="F49" s="805"/>
      <c r="G49" s="700"/>
    </row>
    <row r="50" spans="1:7" ht="15.75" customHeight="1">
      <c r="A50" s="89" t="s">
        <v>23</v>
      </c>
      <c r="B50" s="208" t="s">
        <v>312</v>
      </c>
      <c r="C50" s="452" t="s">
        <v>322</v>
      </c>
      <c r="D50" s="827">
        <v>170</v>
      </c>
      <c r="E50" s="807">
        <v>362</v>
      </c>
      <c r="F50" s="809">
        <v>533.5</v>
      </c>
      <c r="G50" s="434">
        <v>610</v>
      </c>
    </row>
    <row r="51" spans="1:7" ht="15.75" customHeight="1">
      <c r="A51" s="56"/>
      <c r="B51" s="119" t="s">
        <v>335</v>
      </c>
      <c r="C51" s="453" t="s">
        <v>7</v>
      </c>
      <c r="D51" s="808"/>
      <c r="E51" s="804"/>
      <c r="F51" s="831"/>
      <c r="G51" s="700"/>
    </row>
    <row r="52" spans="1:7" ht="15.75" customHeight="1">
      <c r="A52" s="56"/>
      <c r="B52" s="119" t="s">
        <v>336</v>
      </c>
      <c r="C52" s="453"/>
      <c r="D52" s="808"/>
      <c r="E52" s="804"/>
      <c r="F52" s="803"/>
      <c r="G52" s="4"/>
    </row>
    <row r="53" spans="1:7" ht="15.75" customHeight="1">
      <c r="A53" s="55"/>
      <c r="B53" s="209" t="s">
        <v>334</v>
      </c>
      <c r="C53" s="454"/>
      <c r="D53" s="811"/>
      <c r="E53" s="190"/>
      <c r="F53" s="832"/>
      <c r="G53" s="4"/>
    </row>
    <row r="54" spans="1:7" ht="15.75" customHeight="1">
      <c r="A54" s="101" t="s">
        <v>24</v>
      </c>
      <c r="B54" s="124" t="s">
        <v>25</v>
      </c>
      <c r="C54" s="455" t="s">
        <v>168</v>
      </c>
      <c r="D54" s="224">
        <f>SUM(D56:D60)</f>
        <v>2499.4</v>
      </c>
      <c r="E54" s="691">
        <f>SUM(E61:E81)</f>
        <v>8921</v>
      </c>
      <c r="F54" s="699">
        <f>SUM(F61:F81)</f>
        <v>2273.5</v>
      </c>
      <c r="G54" s="138">
        <f>SUM(G61:G81)</f>
        <v>2428.3</v>
      </c>
    </row>
    <row r="55" spans="1:7" ht="15.75" customHeight="1">
      <c r="A55" s="102" t="s">
        <v>26</v>
      </c>
      <c r="B55" s="125" t="s">
        <v>206</v>
      </c>
      <c r="C55" s="452" t="s">
        <v>93</v>
      </c>
      <c r="D55" s="810">
        <v>7823.6</v>
      </c>
      <c r="E55" s="806">
        <v>0</v>
      </c>
      <c r="F55" s="805"/>
      <c r="G55" s="4"/>
    </row>
    <row r="56" spans="1:7" ht="15.75" customHeight="1">
      <c r="A56" s="103"/>
      <c r="B56" s="126" t="s">
        <v>207</v>
      </c>
      <c r="C56" s="453"/>
      <c r="D56" s="808"/>
      <c r="E56" s="505"/>
      <c r="F56" s="809"/>
      <c r="G56" s="516"/>
    </row>
    <row r="57" spans="1:7" ht="15.75" customHeight="1">
      <c r="A57" s="103"/>
      <c r="B57" s="126" t="s">
        <v>209</v>
      </c>
      <c r="C57" s="453"/>
      <c r="D57" s="808"/>
      <c r="E57" s="804"/>
      <c r="F57" s="805"/>
      <c r="G57" s="4"/>
    </row>
    <row r="58" spans="1:7" ht="15.75" customHeight="1">
      <c r="A58" s="104"/>
      <c r="B58" s="127" t="s">
        <v>208</v>
      </c>
      <c r="C58" s="454"/>
      <c r="D58" s="811"/>
      <c r="E58" s="190"/>
      <c r="F58" s="803"/>
      <c r="G58" s="4"/>
    </row>
    <row r="59" spans="1:7" ht="15.75" customHeight="1">
      <c r="A59" s="105" t="s">
        <v>27</v>
      </c>
      <c r="B59" s="125" t="s">
        <v>210</v>
      </c>
      <c r="C59" s="452" t="s">
        <v>348</v>
      </c>
      <c r="D59" s="810">
        <f>SUM(D61:D81)</f>
        <v>2499.4</v>
      </c>
      <c r="E59" s="806">
        <f>SUM(E61:E81)</f>
        <v>8921</v>
      </c>
      <c r="F59" s="812"/>
      <c r="G59" s="4"/>
    </row>
    <row r="60" spans="1:7" ht="15.75" customHeight="1">
      <c r="A60" s="105"/>
      <c r="B60" s="127" t="s">
        <v>211</v>
      </c>
      <c r="C60" s="454"/>
      <c r="D60" s="811"/>
      <c r="E60" s="190"/>
      <c r="F60" s="812"/>
      <c r="G60" s="4"/>
    </row>
    <row r="61" spans="1:8" ht="15.75" customHeight="1">
      <c r="A61" s="835" t="s">
        <v>28</v>
      </c>
      <c r="B61" s="123" t="s">
        <v>215</v>
      </c>
      <c r="C61" s="452" t="s">
        <v>232</v>
      </c>
      <c r="D61" s="813">
        <v>2435.8</v>
      </c>
      <c r="E61" s="807">
        <v>2134.7</v>
      </c>
      <c r="F61" s="814">
        <v>2273.5</v>
      </c>
      <c r="G61" s="516">
        <v>2421.3</v>
      </c>
      <c r="H61" s="148"/>
    </row>
    <row r="62" spans="1:7" ht="15.75" customHeight="1">
      <c r="A62" s="130"/>
      <c r="B62" s="117" t="s">
        <v>313</v>
      </c>
      <c r="C62" s="453"/>
      <c r="D62" s="220"/>
      <c r="E62" s="804"/>
      <c r="F62" s="803"/>
      <c r="G62" s="4"/>
    </row>
    <row r="63" spans="1:7" ht="15.75" customHeight="1">
      <c r="A63" s="130"/>
      <c r="B63" s="117" t="s">
        <v>349</v>
      </c>
      <c r="C63" s="453"/>
      <c r="D63" s="220"/>
      <c r="E63" s="804"/>
      <c r="F63" s="805"/>
      <c r="G63" s="4"/>
    </row>
    <row r="64" spans="1:7" ht="15.75" customHeight="1">
      <c r="A64" s="130"/>
      <c r="B64" s="117" t="s">
        <v>350</v>
      </c>
      <c r="C64" s="453"/>
      <c r="D64" s="220"/>
      <c r="E64" s="804"/>
      <c r="F64" s="805"/>
      <c r="G64" s="4"/>
    </row>
    <row r="65" spans="1:7" ht="15.75" customHeight="1">
      <c r="A65" s="833"/>
      <c r="B65" s="118" t="s">
        <v>351</v>
      </c>
      <c r="C65" s="454"/>
      <c r="D65" s="834"/>
      <c r="E65" s="190"/>
      <c r="F65" s="805"/>
      <c r="G65" s="4"/>
    </row>
    <row r="66" spans="1:7" ht="15.75" customHeight="1">
      <c r="A66" s="106" t="s">
        <v>29</v>
      </c>
      <c r="B66" s="123" t="s">
        <v>213</v>
      </c>
      <c r="C66" s="456" t="s">
        <v>231</v>
      </c>
      <c r="D66" s="815">
        <v>63.6</v>
      </c>
      <c r="E66" s="806">
        <v>5</v>
      </c>
      <c r="F66" s="817" t="s">
        <v>491</v>
      </c>
      <c r="G66" s="700">
        <v>7</v>
      </c>
    </row>
    <row r="67" spans="1:7" ht="15.75" customHeight="1">
      <c r="A67" s="107"/>
      <c r="B67" s="117" t="s">
        <v>329</v>
      </c>
      <c r="C67" s="457"/>
      <c r="D67" s="802"/>
      <c r="E67" s="804"/>
      <c r="F67" s="803"/>
      <c r="G67" s="4"/>
    </row>
    <row r="68" spans="1:7" ht="15.75" customHeight="1">
      <c r="A68" s="107"/>
      <c r="B68" s="117" t="s">
        <v>352</v>
      </c>
      <c r="C68" s="457"/>
      <c r="D68" s="802"/>
      <c r="E68" s="804"/>
      <c r="F68" s="805"/>
      <c r="G68" s="4"/>
    </row>
    <row r="69" spans="1:7" ht="15.75" customHeight="1">
      <c r="A69" s="107"/>
      <c r="B69" s="117" t="s">
        <v>353</v>
      </c>
      <c r="C69" s="457"/>
      <c r="D69" s="802"/>
      <c r="E69" s="804"/>
      <c r="F69" s="805"/>
      <c r="G69" s="4"/>
    </row>
    <row r="70" spans="1:7" ht="15.75" customHeight="1">
      <c r="A70" s="108"/>
      <c r="B70" s="118" t="s">
        <v>354</v>
      </c>
      <c r="C70" s="458"/>
      <c r="D70" s="816"/>
      <c r="E70" s="190"/>
      <c r="F70" s="803"/>
      <c r="G70" s="4"/>
    </row>
    <row r="71" spans="1:7" ht="15.75" customHeight="1">
      <c r="A71" s="107" t="s">
        <v>31</v>
      </c>
      <c r="B71" s="973" t="s">
        <v>493</v>
      </c>
      <c r="C71" s="452" t="s">
        <v>30</v>
      </c>
      <c r="D71" s="815"/>
      <c r="E71" s="519">
        <v>5590.8</v>
      </c>
      <c r="F71" s="803"/>
      <c r="G71" s="4"/>
    </row>
    <row r="72" spans="1:7" ht="15.75" customHeight="1">
      <c r="A72" s="107"/>
      <c r="B72" s="974" t="s">
        <v>494</v>
      </c>
      <c r="C72" s="453"/>
      <c r="D72" s="802"/>
      <c r="E72" s="818"/>
      <c r="F72" s="803"/>
      <c r="G72" s="4"/>
    </row>
    <row r="73" spans="1:7" ht="15.75" customHeight="1">
      <c r="A73" s="107"/>
      <c r="B73" s="974" t="s">
        <v>495</v>
      </c>
      <c r="C73" s="453"/>
      <c r="D73" s="802"/>
      <c r="E73" s="804"/>
      <c r="F73" s="803"/>
      <c r="G73" s="4"/>
    </row>
    <row r="74" spans="1:7" ht="15.75" customHeight="1">
      <c r="A74" s="107"/>
      <c r="B74" s="974" t="s">
        <v>496</v>
      </c>
      <c r="C74" s="453"/>
      <c r="D74" s="802"/>
      <c r="E74" s="804"/>
      <c r="F74" s="803"/>
      <c r="G74" s="4"/>
    </row>
    <row r="75" spans="1:7" ht="15.75" customHeight="1">
      <c r="A75" s="107"/>
      <c r="B75" s="974" t="s">
        <v>497</v>
      </c>
      <c r="C75" s="453"/>
      <c r="D75" s="802"/>
      <c r="E75" s="804"/>
      <c r="F75" s="803"/>
      <c r="G75" s="4"/>
    </row>
    <row r="76" spans="1:7" ht="15.75" customHeight="1">
      <c r="A76" s="107"/>
      <c r="B76" s="975" t="s">
        <v>260</v>
      </c>
      <c r="C76" s="454"/>
      <c r="D76" s="816"/>
      <c r="E76" s="190"/>
      <c r="F76" s="803"/>
      <c r="G76" s="4"/>
    </row>
    <row r="77" spans="1:7" ht="15.75" customHeight="1">
      <c r="A77" s="820" t="s">
        <v>212</v>
      </c>
      <c r="B77" s="895" t="s">
        <v>493</v>
      </c>
      <c r="C77" s="452" t="s">
        <v>32</v>
      </c>
      <c r="D77" s="815"/>
      <c r="E77" s="204">
        <v>1190.5</v>
      </c>
      <c r="F77" s="803"/>
      <c r="G77" s="4"/>
    </row>
    <row r="78" spans="1:7" ht="15.75" customHeight="1">
      <c r="A78" s="821"/>
      <c r="B78" s="146" t="s">
        <v>494</v>
      </c>
      <c r="C78" s="453"/>
      <c r="D78" s="802"/>
      <c r="E78" s="804"/>
      <c r="F78" s="803"/>
      <c r="G78" s="4"/>
    </row>
    <row r="79" spans="1:7" ht="15.75" customHeight="1">
      <c r="A79" s="821"/>
      <c r="B79" s="146" t="s">
        <v>495</v>
      </c>
      <c r="C79" s="453"/>
      <c r="D79" s="802"/>
      <c r="E79" s="804"/>
      <c r="F79" s="803"/>
      <c r="G79" s="4"/>
    </row>
    <row r="80" spans="1:7" ht="15.75" customHeight="1">
      <c r="A80" s="821"/>
      <c r="B80" s="146" t="s">
        <v>498</v>
      </c>
      <c r="C80" s="453"/>
      <c r="D80" s="802"/>
      <c r="E80" s="804"/>
      <c r="F80" s="803"/>
      <c r="G80" s="4"/>
    </row>
    <row r="81" spans="1:7" ht="15.75" customHeight="1">
      <c r="A81" s="822"/>
      <c r="B81" s="209" t="s">
        <v>499</v>
      </c>
      <c r="C81" s="454"/>
      <c r="D81" s="816"/>
      <c r="E81" s="819"/>
      <c r="F81" s="803"/>
      <c r="G81" s="4"/>
    </row>
    <row r="82" spans="1:7" ht="15.75" customHeight="1">
      <c r="A82" s="100">
        <v>74</v>
      </c>
      <c r="B82" s="124" t="s">
        <v>33</v>
      </c>
      <c r="C82" s="454"/>
      <c r="D82" s="229">
        <f>D10+D59</f>
        <v>51423.5</v>
      </c>
      <c r="E82" s="691">
        <f>E10+E54</f>
        <v>74000</v>
      </c>
      <c r="F82" s="474">
        <f>F10+F54</f>
        <v>64482.6</v>
      </c>
      <c r="G82" s="474">
        <f>G10+G54</f>
        <v>66337.2</v>
      </c>
    </row>
    <row r="83" spans="1:7" ht="14.25" customHeight="1">
      <c r="A83" s="90"/>
      <c r="B83" s="5"/>
      <c r="C83" s="1100"/>
      <c r="D83" s="1100"/>
      <c r="E83" s="1100"/>
      <c r="F83" s="515"/>
      <c r="G83" s="515"/>
    </row>
    <row r="85" spans="2:8" ht="14.25" customHeight="1">
      <c r="B85" s="96" t="s">
        <v>500</v>
      </c>
      <c r="C85" s="1093" t="s">
        <v>492</v>
      </c>
      <c r="D85" s="1093"/>
      <c r="E85" s="1093"/>
      <c r="F85" s="1093"/>
      <c r="G85" s="1093"/>
      <c r="H85" s="1093"/>
    </row>
    <row r="86" spans="5:6" ht="14.25">
      <c r="E86" s="206"/>
      <c r="F86" s="131"/>
    </row>
  </sheetData>
  <sheetProtection/>
  <mergeCells count="8">
    <mergeCell ref="C85:H85"/>
    <mergeCell ref="C2:E2"/>
    <mergeCell ref="C1:E1"/>
    <mergeCell ref="C3:E3"/>
    <mergeCell ref="B5:D5"/>
    <mergeCell ref="B6:C6"/>
    <mergeCell ref="A4:D4"/>
    <mergeCell ref="C83:E8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87"/>
  <sheetViews>
    <sheetView zoomScalePageLayoutView="0" workbookViewId="0" topLeftCell="A1">
      <selection activeCell="D1" sqref="D1:H1"/>
    </sheetView>
  </sheetViews>
  <sheetFormatPr defaultColWidth="9.00390625" defaultRowHeight="12.75"/>
  <cols>
    <col min="1" max="1" width="3.00390625" style="0" customWidth="1"/>
    <col min="2" max="2" width="7.00390625" style="0" customWidth="1"/>
    <col min="3" max="3" width="57.00390625" style="0" customWidth="1"/>
    <col min="4" max="4" width="24.375" style="0" customWidth="1"/>
    <col min="5" max="5" width="0" style="0" hidden="1" customWidth="1"/>
    <col min="6" max="6" width="9.125" style="0" hidden="1" customWidth="1"/>
    <col min="7" max="7" width="10.875" style="0" customWidth="1"/>
    <col min="8" max="8" width="11.375" style="0" customWidth="1"/>
  </cols>
  <sheetData>
    <row r="1" spans="2:8" ht="12.75">
      <c r="B1" s="42"/>
      <c r="D1" s="1094" t="s">
        <v>689</v>
      </c>
      <c r="E1" s="1101"/>
      <c r="F1" s="1101"/>
      <c r="G1" s="1101"/>
      <c r="H1" s="1101"/>
    </row>
    <row r="2" spans="2:8" ht="12.75">
      <c r="B2" s="42"/>
      <c r="C2" s="14"/>
      <c r="D2" s="1094" t="s">
        <v>369</v>
      </c>
      <c r="E2" s="1101"/>
      <c r="F2" s="1101"/>
      <c r="G2" s="1101"/>
      <c r="H2" s="1101"/>
    </row>
    <row r="3" spans="2:8" ht="12.75">
      <c r="B3" s="42"/>
      <c r="C3" s="14"/>
      <c r="D3" s="1094" t="s">
        <v>687</v>
      </c>
      <c r="E3" s="1101"/>
      <c r="F3" s="1101"/>
      <c r="G3" s="1101"/>
      <c r="H3" s="1101"/>
    </row>
    <row r="4" spans="2:6" ht="15.75">
      <c r="B4" s="1098" t="s">
        <v>385</v>
      </c>
      <c r="C4" s="1099"/>
      <c r="D4" s="1099"/>
      <c r="E4" s="1099"/>
      <c r="F4" s="205"/>
    </row>
    <row r="5" spans="2:6" ht="14.25">
      <c r="B5" s="42"/>
      <c r="C5" s="1095" t="s">
        <v>480</v>
      </c>
      <c r="D5" s="1096"/>
      <c r="E5" s="1096"/>
      <c r="F5" s="205"/>
    </row>
    <row r="6" spans="2:6" ht="12.75">
      <c r="B6" s="42"/>
      <c r="C6" s="1097" t="s">
        <v>713</v>
      </c>
      <c r="D6" s="1097"/>
      <c r="E6" s="203"/>
      <c r="F6" s="444"/>
    </row>
    <row r="7" spans="2:8" ht="12.75">
      <c r="B7" s="42"/>
      <c r="D7" s="148"/>
      <c r="E7" s="203"/>
      <c r="F7" s="694" t="s">
        <v>187</v>
      </c>
      <c r="G7" s="210"/>
      <c r="H7" s="210"/>
    </row>
    <row r="8" spans="2:8" ht="14.25">
      <c r="B8" s="97"/>
      <c r="C8" s="1" t="s">
        <v>0</v>
      </c>
      <c r="D8" s="78" t="s">
        <v>1</v>
      </c>
      <c r="E8" s="46" t="s">
        <v>2</v>
      </c>
      <c r="F8" s="204" t="s">
        <v>2</v>
      </c>
      <c r="G8" s="16" t="s">
        <v>2</v>
      </c>
      <c r="H8" s="254" t="s">
        <v>175</v>
      </c>
    </row>
    <row r="9" spans="2:8" ht="14.25">
      <c r="B9" s="92"/>
      <c r="C9" s="3"/>
      <c r="D9" s="71" t="s">
        <v>3</v>
      </c>
      <c r="E9" s="45">
        <v>2011</v>
      </c>
      <c r="F9" s="190">
        <v>2013</v>
      </c>
      <c r="G9" s="190">
        <v>2014</v>
      </c>
      <c r="H9" s="695">
        <v>2015</v>
      </c>
    </row>
    <row r="10" spans="2:8" ht="15">
      <c r="B10" s="98"/>
      <c r="C10" s="93" t="s">
        <v>184</v>
      </c>
      <c r="D10" s="34"/>
      <c r="E10" s="211">
        <f>E11+E18+E42+E56</f>
        <v>48924.1</v>
      </c>
      <c r="F10" s="207">
        <f>F11+F18+F23+F27+F42</f>
        <v>58067.6</v>
      </c>
      <c r="G10" s="701">
        <f>G11+G18+G42</f>
        <v>62204.799999999996</v>
      </c>
      <c r="H10" s="701">
        <f>H11+H18+H42</f>
        <v>63910.3</v>
      </c>
    </row>
    <row r="11" spans="2:8" ht="12.75">
      <c r="B11" s="89" t="s">
        <v>4</v>
      </c>
      <c r="C11" s="2" t="s">
        <v>5</v>
      </c>
      <c r="D11" s="445" t="s">
        <v>167</v>
      </c>
      <c r="E11" s="212">
        <v>38870.8</v>
      </c>
      <c r="F11" s="691">
        <f>SUM(F12:F17)</f>
        <v>53792</v>
      </c>
      <c r="G11" s="692">
        <f>SUM(G12:G17)</f>
        <v>57397.1</v>
      </c>
      <c r="H11" s="474">
        <f>SUM(H12:H17)</f>
        <v>58590.3</v>
      </c>
    </row>
    <row r="12" spans="2:8" ht="12.75">
      <c r="B12" s="91" t="s">
        <v>6</v>
      </c>
      <c r="C12" s="111" t="s">
        <v>188</v>
      </c>
      <c r="D12" s="446" t="s">
        <v>326</v>
      </c>
      <c r="E12" s="213">
        <v>23555</v>
      </c>
      <c r="F12" s="872">
        <v>40230</v>
      </c>
      <c r="G12" s="873">
        <v>43300</v>
      </c>
      <c r="H12" s="847">
        <v>43788.9</v>
      </c>
    </row>
    <row r="13" spans="2:8" ht="14.25">
      <c r="B13" s="98"/>
      <c r="C13" s="110" t="s">
        <v>189</v>
      </c>
      <c r="D13" s="447"/>
      <c r="E13" s="214"/>
      <c r="F13" s="836"/>
      <c r="G13" s="871"/>
      <c r="H13" s="852"/>
    </row>
    <row r="14" spans="2:8" ht="12.75">
      <c r="B14" s="91" t="s">
        <v>8</v>
      </c>
      <c r="C14" s="111" t="s">
        <v>190</v>
      </c>
      <c r="D14" s="446" t="s">
        <v>327</v>
      </c>
      <c r="E14" s="215">
        <v>5689</v>
      </c>
      <c r="F14" s="872">
        <v>7311</v>
      </c>
      <c r="G14" s="840">
        <v>7497.1</v>
      </c>
      <c r="H14" s="869">
        <v>7801.4</v>
      </c>
    </row>
    <row r="15" spans="2:8" ht="14.25">
      <c r="B15" s="98"/>
      <c r="C15" s="110" t="s">
        <v>191</v>
      </c>
      <c r="D15" s="447"/>
      <c r="E15" s="214"/>
      <c r="F15" s="836"/>
      <c r="G15" s="846"/>
      <c r="H15" s="869"/>
    </row>
    <row r="16" spans="2:8" ht="14.25">
      <c r="B16" s="92"/>
      <c r="C16" s="112" t="s">
        <v>364</v>
      </c>
      <c r="D16" s="448"/>
      <c r="E16" s="216"/>
      <c r="F16" s="836"/>
      <c r="G16" s="871"/>
      <c r="H16" s="861"/>
    </row>
    <row r="17" spans="2:8" ht="12.75">
      <c r="B17" s="89" t="s">
        <v>9</v>
      </c>
      <c r="C17" s="111" t="s">
        <v>505</v>
      </c>
      <c r="D17" s="9" t="s">
        <v>328</v>
      </c>
      <c r="E17" s="217">
        <v>9626.8</v>
      </c>
      <c r="F17" s="693">
        <v>6251</v>
      </c>
      <c r="G17" s="434">
        <v>6600</v>
      </c>
      <c r="H17" s="434">
        <v>7000</v>
      </c>
    </row>
    <row r="18" spans="2:8" ht="12.75">
      <c r="B18" s="78" t="s">
        <v>10</v>
      </c>
      <c r="C18" s="114" t="s">
        <v>11</v>
      </c>
      <c r="D18" s="18" t="s">
        <v>91</v>
      </c>
      <c r="E18" s="218">
        <f>E19</f>
        <v>1203.7</v>
      </c>
      <c r="F18" s="691">
        <f>F19</f>
        <v>1907.5</v>
      </c>
      <c r="G18" s="474">
        <f>G19</f>
        <v>2100</v>
      </c>
      <c r="H18" s="474">
        <f>H19</f>
        <v>2236</v>
      </c>
    </row>
    <row r="19" spans="2:8" ht="14.25">
      <c r="B19" s="91" t="s">
        <v>50</v>
      </c>
      <c r="C19" s="111" t="s">
        <v>362</v>
      </c>
      <c r="D19" s="449" t="s">
        <v>92</v>
      </c>
      <c r="E19" s="215">
        <v>1203.7</v>
      </c>
      <c r="F19" s="838">
        <v>1907.5</v>
      </c>
      <c r="G19" s="870">
        <v>2100</v>
      </c>
      <c r="H19" s="856">
        <v>2236</v>
      </c>
    </row>
    <row r="20" spans="2:8" ht="14.25">
      <c r="B20" s="98"/>
      <c r="C20" s="110" t="s">
        <v>361</v>
      </c>
      <c r="D20" s="450"/>
      <c r="E20" s="214"/>
      <c r="F20" s="836"/>
      <c r="G20" s="868"/>
      <c r="H20" s="851"/>
    </row>
    <row r="21" spans="2:8" ht="14.25">
      <c r="B21" s="98"/>
      <c r="C21" s="110" t="s">
        <v>360</v>
      </c>
      <c r="D21" s="450"/>
      <c r="E21" s="214"/>
      <c r="F21" s="836"/>
      <c r="G21" s="868"/>
      <c r="H21" s="851"/>
    </row>
    <row r="22" spans="2:8" ht="14.25">
      <c r="B22" s="98"/>
      <c r="C22" s="112" t="s">
        <v>192</v>
      </c>
      <c r="D22" s="451"/>
      <c r="E22" s="216"/>
      <c r="F22" s="836"/>
      <c r="G22" s="843"/>
      <c r="H22" s="852"/>
    </row>
    <row r="23" spans="2:8" ht="12.75">
      <c r="B23" s="78" t="s">
        <v>12</v>
      </c>
      <c r="C23" s="113" t="s">
        <v>337</v>
      </c>
      <c r="D23" s="6" t="s">
        <v>72</v>
      </c>
      <c r="E23" s="219">
        <v>0</v>
      </c>
      <c r="F23" s="864">
        <f>F25</f>
        <v>0</v>
      </c>
      <c r="G23" s="866">
        <v>0</v>
      </c>
      <c r="H23" s="799">
        <v>0</v>
      </c>
    </row>
    <row r="24" spans="2:8" ht="12.75">
      <c r="B24" s="56"/>
      <c r="C24" s="113" t="s">
        <v>338</v>
      </c>
      <c r="D24" s="6"/>
      <c r="E24" s="220"/>
      <c r="F24" s="34"/>
      <c r="G24" s="865"/>
      <c r="H24" s="799"/>
    </row>
    <row r="25" spans="2:8" ht="12.75">
      <c r="B25" s="89" t="s">
        <v>58</v>
      </c>
      <c r="C25" s="115" t="s">
        <v>359</v>
      </c>
      <c r="D25" s="452" t="s">
        <v>73</v>
      </c>
      <c r="E25" s="217"/>
      <c r="F25" s="864">
        <v>0</v>
      </c>
      <c r="G25" s="863"/>
      <c r="H25" s="376"/>
    </row>
    <row r="26" spans="2:8" ht="12.75">
      <c r="B26" s="56"/>
      <c r="C26" s="116" t="s">
        <v>358</v>
      </c>
      <c r="D26" s="453"/>
      <c r="E26" s="216"/>
      <c r="F26" s="153"/>
      <c r="G26" s="867"/>
      <c r="H26" s="767"/>
    </row>
    <row r="27" spans="2:8" ht="16.5" customHeight="1">
      <c r="B27" s="143" t="s">
        <v>13</v>
      </c>
      <c r="C27" s="791" t="s">
        <v>727</v>
      </c>
      <c r="D27" s="669" t="s">
        <v>472</v>
      </c>
      <c r="E27" s="670">
        <v>0</v>
      </c>
      <c r="F27" s="691">
        <f>F31+F36</f>
        <v>0</v>
      </c>
      <c r="G27" s="865">
        <v>0</v>
      </c>
      <c r="H27" s="799">
        <v>0</v>
      </c>
    </row>
    <row r="28" spans="2:8" ht="14.25">
      <c r="B28" s="664"/>
      <c r="C28" s="668" t="s">
        <v>501</v>
      </c>
      <c r="D28" s="6"/>
      <c r="E28" s="665"/>
      <c r="F28" s="836"/>
      <c r="G28" s="860"/>
      <c r="H28" s="851"/>
    </row>
    <row r="29" spans="2:8" ht="14.25">
      <c r="B29" s="664"/>
      <c r="C29" s="668" t="s">
        <v>503</v>
      </c>
      <c r="D29" s="6"/>
      <c r="E29" s="665"/>
      <c r="F29" s="836"/>
      <c r="G29" s="860"/>
      <c r="H29" s="851"/>
    </row>
    <row r="30" spans="2:8" ht="14.25">
      <c r="B30" s="99"/>
      <c r="C30" s="671" t="s">
        <v>502</v>
      </c>
      <c r="D30" s="8"/>
      <c r="E30" s="665"/>
      <c r="F30" s="690"/>
      <c r="G30" s="839"/>
      <c r="H30" s="852"/>
    </row>
    <row r="31" spans="2:8" ht="14.25">
      <c r="B31" s="56" t="s">
        <v>14</v>
      </c>
      <c r="C31" s="122" t="s">
        <v>15</v>
      </c>
      <c r="D31" s="6" t="s">
        <v>340</v>
      </c>
      <c r="E31" s="221"/>
      <c r="F31" s="838">
        <v>0</v>
      </c>
      <c r="G31" s="858">
        <v>0</v>
      </c>
      <c r="H31" s="856">
        <v>0</v>
      </c>
    </row>
    <row r="32" spans="2:8" ht="14.25">
      <c r="B32" s="56"/>
      <c r="C32" s="122" t="s">
        <v>193</v>
      </c>
      <c r="D32" s="6"/>
      <c r="E32" s="221"/>
      <c r="F32" s="836"/>
      <c r="G32" s="862"/>
      <c r="H32" s="851"/>
    </row>
    <row r="33" spans="2:8" ht="14.25">
      <c r="B33" s="56"/>
      <c r="C33" s="122" t="s">
        <v>195</v>
      </c>
      <c r="D33" s="6"/>
      <c r="E33" s="221"/>
      <c r="F33" s="836"/>
      <c r="G33" s="862"/>
      <c r="H33" s="851"/>
    </row>
    <row r="34" spans="2:8" ht="14.25">
      <c r="B34" s="56"/>
      <c r="C34" s="122" t="s">
        <v>196</v>
      </c>
      <c r="D34" s="6"/>
      <c r="E34" s="221"/>
      <c r="F34" s="836"/>
      <c r="G34" s="862"/>
      <c r="H34" s="851"/>
    </row>
    <row r="35" spans="2:8" ht="14.25">
      <c r="B35" s="55"/>
      <c r="C35" s="666" t="s">
        <v>194</v>
      </c>
      <c r="D35" s="8"/>
      <c r="E35" s="222"/>
      <c r="F35" s="836"/>
      <c r="G35" s="846"/>
      <c r="H35" s="851"/>
    </row>
    <row r="36" spans="2:8" ht="14.25">
      <c r="B36" s="89" t="s">
        <v>16</v>
      </c>
      <c r="C36" s="119" t="s">
        <v>197</v>
      </c>
      <c r="D36" s="9" t="s">
        <v>339</v>
      </c>
      <c r="E36" s="217"/>
      <c r="F36" s="838">
        <v>0</v>
      </c>
      <c r="G36" s="844">
        <v>0</v>
      </c>
      <c r="H36" s="856">
        <v>0</v>
      </c>
    </row>
    <row r="37" spans="2:8" ht="14.25">
      <c r="B37" s="56"/>
      <c r="C37" s="119" t="s">
        <v>198</v>
      </c>
      <c r="D37" s="6"/>
      <c r="E37" s="214"/>
      <c r="F37" s="836"/>
      <c r="G37" s="846"/>
      <c r="H37" s="851"/>
    </row>
    <row r="38" spans="2:8" ht="14.25">
      <c r="B38" s="56"/>
      <c r="C38" s="119" t="s">
        <v>199</v>
      </c>
      <c r="D38" s="6"/>
      <c r="E38" s="214"/>
      <c r="F38" s="836"/>
      <c r="G38" s="846"/>
      <c r="H38" s="851"/>
    </row>
    <row r="39" spans="2:8" ht="14.25">
      <c r="B39" s="56"/>
      <c r="C39" s="128" t="s">
        <v>200</v>
      </c>
      <c r="D39" s="6"/>
      <c r="E39" s="214"/>
      <c r="F39" s="836"/>
      <c r="G39" s="846"/>
      <c r="H39" s="851"/>
    </row>
    <row r="40" spans="2:8" ht="14.25">
      <c r="B40" s="56"/>
      <c r="C40" s="128" t="s">
        <v>201</v>
      </c>
      <c r="D40" s="6"/>
      <c r="E40" s="214"/>
      <c r="F40" s="836"/>
      <c r="G40" s="846"/>
      <c r="H40" s="851"/>
    </row>
    <row r="41" spans="2:8" ht="14.25">
      <c r="B41" s="56"/>
      <c r="C41" s="128" t="s">
        <v>202</v>
      </c>
      <c r="D41" s="8"/>
      <c r="E41" s="216"/>
      <c r="F41" s="836"/>
      <c r="G41" s="859"/>
      <c r="H41" s="852"/>
    </row>
    <row r="42" spans="2:8" ht="12.75">
      <c r="B42" s="34" t="s">
        <v>17</v>
      </c>
      <c r="C42" s="120" t="s">
        <v>18</v>
      </c>
      <c r="D42" s="8" t="s">
        <v>19</v>
      </c>
      <c r="E42" s="223">
        <f>SUM(E43:E51)</f>
        <v>1026</v>
      </c>
      <c r="F42" s="691">
        <f>F43+F47+F51</f>
        <v>2368.1</v>
      </c>
      <c r="G42" s="138">
        <f>SUM(G43:G51)</f>
        <v>2707.7</v>
      </c>
      <c r="H42" s="474">
        <f>SUM(H43,H47,H51)</f>
        <v>3084</v>
      </c>
    </row>
    <row r="43" spans="2:8" ht="12.75">
      <c r="B43" s="89" t="s">
        <v>20</v>
      </c>
      <c r="C43" s="121" t="s">
        <v>74</v>
      </c>
      <c r="D43" s="453" t="s">
        <v>21</v>
      </c>
      <c r="E43" s="214">
        <v>305.6</v>
      </c>
      <c r="F43" s="693">
        <v>680.1</v>
      </c>
      <c r="G43" s="849">
        <v>773.2</v>
      </c>
      <c r="H43" s="847">
        <v>944</v>
      </c>
    </row>
    <row r="44" spans="2:8" ht="14.25">
      <c r="B44" s="56"/>
      <c r="C44" s="122" t="s">
        <v>203</v>
      </c>
      <c r="D44" s="453" t="s">
        <v>7</v>
      </c>
      <c r="E44" s="214"/>
      <c r="F44" s="836"/>
      <c r="G44" s="841"/>
      <c r="H44" s="851"/>
    </row>
    <row r="45" spans="2:8" ht="14.25">
      <c r="B45" s="56"/>
      <c r="C45" s="122" t="s">
        <v>204</v>
      </c>
      <c r="D45" s="453"/>
      <c r="E45" s="214"/>
      <c r="F45" s="836"/>
      <c r="G45" s="841"/>
      <c r="H45" s="851"/>
    </row>
    <row r="46" spans="2:8" ht="14.25">
      <c r="B46" s="56"/>
      <c r="C46" s="122" t="s">
        <v>205</v>
      </c>
      <c r="D46" s="453"/>
      <c r="E46" s="214"/>
      <c r="F46" s="690"/>
      <c r="G46" s="855"/>
      <c r="H46" s="852"/>
    </row>
    <row r="47" spans="2:8" ht="12.75">
      <c r="B47" s="89" t="s">
        <v>22</v>
      </c>
      <c r="C47" s="208" t="s">
        <v>309</v>
      </c>
      <c r="D47" s="452" t="s">
        <v>75</v>
      </c>
      <c r="E47" s="217">
        <v>550.4</v>
      </c>
      <c r="F47" s="693">
        <v>1326</v>
      </c>
      <c r="G47" s="853">
        <v>1400</v>
      </c>
      <c r="H47" s="847">
        <v>1530</v>
      </c>
    </row>
    <row r="48" spans="2:8" ht="14.25">
      <c r="B48" s="56"/>
      <c r="C48" s="119" t="s">
        <v>310</v>
      </c>
      <c r="D48" s="453"/>
      <c r="E48" s="214"/>
      <c r="F48" s="836"/>
      <c r="G48" s="841"/>
      <c r="H48" s="851"/>
    </row>
    <row r="49" spans="2:8" ht="14.25">
      <c r="B49" s="56"/>
      <c r="C49" s="119" t="s">
        <v>214</v>
      </c>
      <c r="D49" s="453"/>
      <c r="E49" s="214"/>
      <c r="F49" s="836"/>
      <c r="G49" s="10"/>
      <c r="H49" s="851"/>
    </row>
    <row r="50" spans="2:8" ht="14.25">
      <c r="B50" s="56"/>
      <c r="C50" s="119" t="s">
        <v>311</v>
      </c>
      <c r="D50" s="453"/>
      <c r="E50" s="214"/>
      <c r="F50" s="690"/>
      <c r="G50" s="843"/>
      <c r="H50" s="852"/>
    </row>
    <row r="51" spans="2:8" ht="12.75">
      <c r="B51" s="89" t="s">
        <v>23</v>
      </c>
      <c r="C51" s="208" t="s">
        <v>312</v>
      </c>
      <c r="D51" s="452" t="s">
        <v>322</v>
      </c>
      <c r="E51" s="215">
        <v>170</v>
      </c>
      <c r="F51" s="693">
        <v>362</v>
      </c>
      <c r="G51" s="849">
        <v>534.5</v>
      </c>
      <c r="H51" s="847">
        <v>610</v>
      </c>
    </row>
    <row r="52" spans="2:8" ht="14.25">
      <c r="B52" s="56"/>
      <c r="C52" s="119" t="s">
        <v>335</v>
      </c>
      <c r="D52" s="453" t="s">
        <v>7</v>
      </c>
      <c r="E52" s="214"/>
      <c r="F52" s="836"/>
      <c r="G52" s="848"/>
      <c r="H52" s="851"/>
    </row>
    <row r="53" spans="2:8" ht="14.25">
      <c r="B53" s="56"/>
      <c r="C53" s="119" t="s">
        <v>336</v>
      </c>
      <c r="D53" s="453"/>
      <c r="E53" s="214"/>
      <c r="F53" s="836"/>
      <c r="G53" s="10"/>
      <c r="H53" s="7"/>
    </row>
    <row r="54" spans="2:8" ht="14.25">
      <c r="B54" s="55"/>
      <c r="C54" s="209" t="s">
        <v>334</v>
      </c>
      <c r="D54" s="454"/>
      <c r="E54" s="216"/>
      <c r="F54" s="690"/>
      <c r="G54" s="850"/>
      <c r="H54" s="137"/>
    </row>
    <row r="55" spans="2:8" ht="12.75">
      <c r="B55" s="101" t="s">
        <v>24</v>
      </c>
      <c r="C55" s="124" t="s">
        <v>25</v>
      </c>
      <c r="D55" s="455" t="s">
        <v>168</v>
      </c>
      <c r="E55" s="224">
        <f>SUM(E57:E61)</f>
        <v>9625.6</v>
      </c>
      <c r="F55" s="691">
        <f>SUM(F62:F75)</f>
        <v>8932.4</v>
      </c>
      <c r="G55" s="376">
        <f>SUM(G56:G60)</f>
        <v>9495.2</v>
      </c>
      <c r="H55" s="138">
        <f>H56+H60</f>
        <v>10089.7</v>
      </c>
    </row>
    <row r="56" spans="2:8" ht="14.25">
      <c r="B56" s="102" t="s">
        <v>26</v>
      </c>
      <c r="C56" s="125" t="s">
        <v>206</v>
      </c>
      <c r="D56" s="452" t="s">
        <v>93</v>
      </c>
      <c r="E56" s="218">
        <v>7823.6</v>
      </c>
      <c r="F56" s="838"/>
      <c r="G56" s="844"/>
      <c r="H56" s="837"/>
    </row>
    <row r="57" spans="2:8" ht="12.75">
      <c r="B57" s="103"/>
      <c r="C57" s="126" t="s">
        <v>207</v>
      </c>
      <c r="D57" s="453"/>
      <c r="E57" s="214"/>
      <c r="F57" s="580"/>
      <c r="G57" s="840"/>
      <c r="H57" s="840"/>
    </row>
    <row r="58" spans="2:8" ht="14.25">
      <c r="B58" s="103"/>
      <c r="C58" s="126" t="s">
        <v>209</v>
      </c>
      <c r="D58" s="453"/>
      <c r="E58" s="214"/>
      <c r="F58" s="836"/>
      <c r="G58" s="846"/>
      <c r="H58" s="7"/>
    </row>
    <row r="59" spans="2:8" ht="14.25">
      <c r="B59" s="104"/>
      <c r="C59" s="127" t="s">
        <v>208</v>
      </c>
      <c r="D59" s="454"/>
      <c r="E59" s="216"/>
      <c r="F59" s="836"/>
      <c r="G59" s="137"/>
      <c r="H59" s="137"/>
    </row>
    <row r="60" spans="2:8" ht="14.25">
      <c r="B60" s="105" t="s">
        <v>27</v>
      </c>
      <c r="C60" s="125" t="s">
        <v>210</v>
      </c>
      <c r="D60" s="452" t="s">
        <v>348</v>
      </c>
      <c r="E60" s="218">
        <f>SUM(E62:E75)</f>
        <v>9625.6</v>
      </c>
      <c r="F60" s="838"/>
      <c r="G60" s="845">
        <f>SUM(G62:G78)</f>
        <v>9495.2</v>
      </c>
      <c r="H60" s="837">
        <f>SUM(H62:H78)</f>
        <v>10089.7</v>
      </c>
    </row>
    <row r="61" spans="2:8" ht="14.25">
      <c r="B61" s="105"/>
      <c r="C61" s="127" t="s">
        <v>211</v>
      </c>
      <c r="D61" s="454"/>
      <c r="E61" s="216"/>
      <c r="F61" s="836"/>
      <c r="G61" s="839"/>
      <c r="H61" s="137"/>
    </row>
    <row r="62" spans="2:8" ht="12.75">
      <c r="B62" s="129" t="s">
        <v>28</v>
      </c>
      <c r="C62" s="117" t="s">
        <v>215</v>
      </c>
      <c r="D62" s="452" t="s">
        <v>232</v>
      </c>
      <c r="E62" s="217">
        <v>2435.8</v>
      </c>
      <c r="F62" s="693">
        <v>2134.7</v>
      </c>
      <c r="G62" s="842">
        <v>2272.5</v>
      </c>
      <c r="H62" s="521">
        <v>2420.1</v>
      </c>
    </row>
    <row r="63" spans="2:8" ht="14.25">
      <c r="B63" s="130"/>
      <c r="C63" s="117" t="s">
        <v>313</v>
      </c>
      <c r="D63" s="453"/>
      <c r="E63" s="225"/>
      <c r="F63" s="836"/>
      <c r="G63" s="10"/>
      <c r="H63" s="7"/>
    </row>
    <row r="64" spans="2:8" ht="14.25">
      <c r="B64" s="130"/>
      <c r="C64" s="117" t="s">
        <v>349</v>
      </c>
      <c r="D64" s="453"/>
      <c r="E64" s="225"/>
      <c r="F64" s="836"/>
      <c r="G64" s="841"/>
      <c r="H64" s="7"/>
    </row>
    <row r="65" spans="2:8" ht="14.25">
      <c r="B65" s="130"/>
      <c r="C65" s="117" t="s">
        <v>350</v>
      </c>
      <c r="D65" s="453"/>
      <c r="E65" s="225"/>
      <c r="F65" s="836"/>
      <c r="G65" s="841"/>
      <c r="H65" s="7"/>
    </row>
    <row r="66" spans="2:8" ht="14.25">
      <c r="B66" s="130"/>
      <c r="C66" s="117" t="s">
        <v>351</v>
      </c>
      <c r="D66" s="453"/>
      <c r="E66" s="225"/>
      <c r="F66" s="690"/>
      <c r="G66" s="843"/>
      <c r="H66" s="137"/>
    </row>
    <row r="67" spans="2:8" ht="14.25">
      <c r="B67" s="106" t="s">
        <v>29</v>
      </c>
      <c r="C67" s="123" t="s">
        <v>213</v>
      </c>
      <c r="D67" s="456" t="s">
        <v>231</v>
      </c>
      <c r="E67" s="228">
        <v>63.6</v>
      </c>
      <c r="F67" s="689">
        <v>5</v>
      </c>
      <c r="G67" s="857">
        <v>5.3</v>
      </c>
      <c r="H67" s="856">
        <v>6.8</v>
      </c>
    </row>
    <row r="68" spans="2:8" ht="14.25">
      <c r="B68" s="107"/>
      <c r="C68" s="117" t="s">
        <v>329</v>
      </c>
      <c r="D68" s="457"/>
      <c r="E68" s="226"/>
      <c r="F68" s="836"/>
      <c r="G68" s="10"/>
      <c r="H68" s="7"/>
    </row>
    <row r="69" spans="2:8" ht="14.25">
      <c r="B69" s="107"/>
      <c r="C69" s="117" t="s">
        <v>352</v>
      </c>
      <c r="D69" s="457"/>
      <c r="E69" s="226"/>
      <c r="F69" s="836"/>
      <c r="G69" s="841"/>
      <c r="H69" s="7"/>
    </row>
    <row r="70" spans="2:8" ht="14.25">
      <c r="B70" s="107"/>
      <c r="C70" s="117" t="s">
        <v>353</v>
      </c>
      <c r="D70" s="457"/>
      <c r="E70" s="226"/>
      <c r="F70" s="836"/>
      <c r="G70" s="841"/>
      <c r="H70" s="7"/>
    </row>
    <row r="71" spans="2:8" ht="14.25">
      <c r="B71" s="108"/>
      <c r="C71" s="118" t="s">
        <v>354</v>
      </c>
      <c r="D71" s="458"/>
      <c r="E71" s="227"/>
      <c r="F71" s="690"/>
      <c r="G71" s="855"/>
      <c r="H71" s="137"/>
    </row>
    <row r="72" spans="2:8" ht="12.75">
      <c r="B72" s="107" t="s">
        <v>31</v>
      </c>
      <c r="C72" s="973" t="s">
        <v>493</v>
      </c>
      <c r="D72" s="452" t="s">
        <v>30</v>
      </c>
      <c r="E72" s="226">
        <v>6007.8</v>
      </c>
      <c r="F72" s="33">
        <v>5590.8</v>
      </c>
      <c r="G72" s="849">
        <v>5937.4</v>
      </c>
      <c r="H72" s="521">
        <v>6299.6</v>
      </c>
    </row>
    <row r="73" spans="2:8" ht="14.25">
      <c r="B73" s="107"/>
      <c r="C73" s="974" t="s">
        <v>494</v>
      </c>
      <c r="D73" s="453"/>
      <c r="E73" s="226"/>
      <c r="F73" s="836"/>
      <c r="G73" s="841"/>
      <c r="H73" s="7"/>
    </row>
    <row r="74" spans="2:8" ht="14.25">
      <c r="B74" s="108"/>
      <c r="C74" s="974" t="s">
        <v>495</v>
      </c>
      <c r="D74" s="453"/>
      <c r="E74" s="227"/>
      <c r="F74" s="836"/>
      <c r="G74" s="10"/>
      <c r="H74" s="7"/>
    </row>
    <row r="75" spans="2:8" ht="12.75">
      <c r="B75" s="106" t="s">
        <v>212</v>
      </c>
      <c r="C75" s="974" t="s">
        <v>496</v>
      </c>
      <c r="D75" s="453"/>
      <c r="E75" s="228">
        <v>1118.4</v>
      </c>
      <c r="F75" s="580">
        <v>1201.9</v>
      </c>
      <c r="G75" s="854"/>
      <c r="H75" s="840"/>
    </row>
    <row r="76" spans="2:8" ht="14.25">
      <c r="B76" s="98"/>
      <c r="C76" s="974" t="s">
        <v>497</v>
      </c>
      <c r="D76" s="453"/>
      <c r="E76" s="226"/>
      <c r="F76" s="836"/>
      <c r="G76" s="10"/>
      <c r="H76" s="7"/>
    </row>
    <row r="77" spans="2:8" ht="14.25">
      <c r="B77" s="92"/>
      <c r="C77" s="975" t="s">
        <v>260</v>
      </c>
      <c r="D77" s="454"/>
      <c r="E77" s="227"/>
      <c r="F77" s="690"/>
      <c r="G77" s="855"/>
      <c r="H77" s="137"/>
    </row>
    <row r="78" spans="2:8" ht="14.25">
      <c r="B78" s="89"/>
      <c r="C78" s="895" t="s">
        <v>493</v>
      </c>
      <c r="D78" s="452" t="s">
        <v>32</v>
      </c>
      <c r="E78" s="227"/>
      <c r="F78" s="836"/>
      <c r="G78" s="837">
        <v>1280</v>
      </c>
      <c r="H78" s="837">
        <v>1363.2</v>
      </c>
    </row>
    <row r="79" spans="2:8" ht="14.25">
      <c r="B79" s="56"/>
      <c r="C79" s="146" t="s">
        <v>494</v>
      </c>
      <c r="D79" s="453"/>
      <c r="E79" s="227"/>
      <c r="F79" s="836"/>
      <c r="G79" s="7"/>
      <c r="H79" s="7"/>
    </row>
    <row r="80" spans="2:8" ht="14.25">
      <c r="B80" s="56"/>
      <c r="C80" s="146" t="s">
        <v>495</v>
      </c>
      <c r="D80" s="453"/>
      <c r="E80" s="227"/>
      <c r="F80" s="836"/>
      <c r="G80" s="7"/>
      <c r="H80" s="7"/>
    </row>
    <row r="81" spans="2:8" ht="14.25">
      <c r="B81" s="56"/>
      <c r="C81" s="146" t="s">
        <v>498</v>
      </c>
      <c r="D81" s="453"/>
      <c r="E81" s="227"/>
      <c r="F81" s="836"/>
      <c r="G81" s="7"/>
      <c r="H81" s="7"/>
    </row>
    <row r="82" spans="2:8" ht="14.25">
      <c r="B82" s="56"/>
      <c r="C82" s="209" t="s">
        <v>499</v>
      </c>
      <c r="D82" s="454"/>
      <c r="E82" s="227"/>
      <c r="F82" s="836"/>
      <c r="G82" s="137"/>
      <c r="H82" s="137"/>
    </row>
    <row r="83" spans="2:8" ht="12.75">
      <c r="B83" s="100">
        <v>74</v>
      </c>
      <c r="C83" s="124" t="s">
        <v>33</v>
      </c>
      <c r="D83" s="454"/>
      <c r="E83" s="229">
        <f>E10+E60</f>
        <v>58549.7</v>
      </c>
      <c r="F83" s="691">
        <f>F10+F55</f>
        <v>67000</v>
      </c>
      <c r="G83" s="474">
        <f>G10+G55</f>
        <v>71700</v>
      </c>
      <c r="H83" s="474">
        <f>H10+H55</f>
        <v>74000</v>
      </c>
    </row>
    <row r="84" spans="2:8" ht="12.75">
      <c r="B84" s="90"/>
      <c r="C84" s="5"/>
      <c r="D84" s="1100"/>
      <c r="E84" s="1100"/>
      <c r="F84" s="1100"/>
      <c r="G84" s="515"/>
      <c r="H84" s="515"/>
    </row>
    <row r="85" spans="2:6" ht="14.25">
      <c r="B85" s="42"/>
      <c r="D85" s="439"/>
      <c r="E85" s="203"/>
      <c r="F85" s="205"/>
    </row>
    <row r="86" spans="2:8" ht="12.75">
      <c r="B86" s="42"/>
      <c r="C86" s="874" t="s">
        <v>500</v>
      </c>
      <c r="D86" s="439"/>
      <c r="E86" s="203"/>
      <c r="F86" s="131"/>
      <c r="G86" s="1093" t="s">
        <v>330</v>
      </c>
      <c r="H86" s="1093"/>
    </row>
    <row r="87" spans="2:7" ht="14.25">
      <c r="B87" s="42"/>
      <c r="D87" s="439"/>
      <c r="E87" s="203"/>
      <c r="F87" s="206"/>
      <c r="G87" s="131"/>
    </row>
  </sheetData>
  <sheetProtection/>
  <mergeCells count="8">
    <mergeCell ref="C5:E5"/>
    <mergeCell ref="C6:D6"/>
    <mergeCell ref="D84:F84"/>
    <mergeCell ref="G86:H86"/>
    <mergeCell ref="B4:E4"/>
    <mergeCell ref="D1:H1"/>
    <mergeCell ref="D2:H2"/>
    <mergeCell ref="D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271"/>
  <sheetViews>
    <sheetView zoomScale="125" zoomScaleNormal="125" zoomScalePageLayoutView="0" workbookViewId="0" topLeftCell="A1">
      <selection activeCell="D1" sqref="D1:H1"/>
    </sheetView>
  </sheetViews>
  <sheetFormatPr defaultColWidth="9.00390625" defaultRowHeight="12.75"/>
  <cols>
    <col min="1" max="1" width="5.875" style="0" customWidth="1"/>
    <col min="2" max="2" width="60.375" style="133" customWidth="1"/>
    <col min="3" max="3" width="4.75390625" style="0" customWidth="1"/>
    <col min="4" max="4" width="5.375" style="0" customWidth="1"/>
    <col min="5" max="5" width="8.625" style="0" customWidth="1"/>
    <col min="6" max="6" width="4.25390625" style="0" customWidth="1"/>
    <col min="7" max="7" width="4.375" style="0" hidden="1" customWidth="1"/>
    <col min="8" max="8" width="7.75390625" style="0" customWidth="1"/>
  </cols>
  <sheetData>
    <row r="1" spans="4:8" ht="14.25">
      <c r="D1" s="1103" t="s">
        <v>690</v>
      </c>
      <c r="E1" s="1104"/>
      <c r="F1" s="1104"/>
      <c r="G1" s="1104"/>
      <c r="H1" s="1104"/>
    </row>
    <row r="2" spans="4:8" ht="14.25">
      <c r="D2" s="1103" t="s">
        <v>369</v>
      </c>
      <c r="E2" s="1104"/>
      <c r="F2" s="1104"/>
      <c r="G2" s="1104"/>
      <c r="H2" s="1104"/>
    </row>
    <row r="3" spans="4:8" ht="14.25">
      <c r="D3" s="1103" t="s">
        <v>687</v>
      </c>
      <c r="E3" s="1104"/>
      <c r="F3" s="1104"/>
      <c r="G3" s="1104"/>
      <c r="H3" s="1104"/>
    </row>
    <row r="4" spans="1:8" ht="16.5" customHeight="1">
      <c r="A4" s="1107" t="s">
        <v>470</v>
      </c>
      <c r="B4" s="1107"/>
      <c r="C4" s="1107"/>
      <c r="D4" s="1107"/>
      <c r="E4" s="1107"/>
      <c r="F4" s="1107"/>
      <c r="G4" s="1107"/>
      <c r="H4" s="1107"/>
    </row>
    <row r="5" spans="1:8" ht="13.5" customHeight="1">
      <c r="A5" s="1107" t="s">
        <v>648</v>
      </c>
      <c r="B5" s="1107"/>
      <c r="C5" s="1107"/>
      <c r="D5" s="1107"/>
      <c r="E5" s="1107"/>
      <c r="F5" s="1107"/>
      <c r="G5" s="1107"/>
      <c r="H5" s="1107"/>
    </row>
    <row r="6" spans="1:7" ht="13.5" customHeight="1">
      <c r="A6" s="11"/>
      <c r="B6" s="1105" t="s">
        <v>471</v>
      </c>
      <c r="C6" s="1105"/>
      <c r="D6" s="1105"/>
      <c r="E6" s="1105"/>
      <c r="F6" s="1106" t="s">
        <v>187</v>
      </c>
      <c r="G6" s="1106"/>
    </row>
    <row r="7" spans="1:8" ht="13.5" customHeight="1">
      <c r="A7" s="16" t="s">
        <v>34</v>
      </c>
      <c r="B7" s="517" t="s">
        <v>35</v>
      </c>
      <c r="C7" s="254" t="s">
        <v>36</v>
      </c>
      <c r="D7" s="463" t="s">
        <v>1</v>
      </c>
      <c r="E7" s="16" t="s">
        <v>37</v>
      </c>
      <c r="F7" s="16" t="s">
        <v>1</v>
      </c>
      <c r="G7" s="253" t="s">
        <v>38</v>
      </c>
      <c r="H7" s="452" t="s">
        <v>2</v>
      </c>
    </row>
    <row r="8" spans="1:8" ht="13.5" customHeight="1">
      <c r="A8" s="25" t="s">
        <v>39</v>
      </c>
      <c r="B8" s="402"/>
      <c r="C8" s="476" t="s">
        <v>40</v>
      </c>
      <c r="D8" s="1057" t="s">
        <v>41</v>
      </c>
      <c r="E8" s="25" t="s">
        <v>3</v>
      </c>
      <c r="F8" s="25" t="s">
        <v>42</v>
      </c>
      <c r="G8" s="256"/>
      <c r="H8" s="454"/>
    </row>
    <row r="9" spans="1:8" ht="13.5" customHeight="1">
      <c r="A9" s="23"/>
      <c r="B9" s="320" t="s">
        <v>178</v>
      </c>
      <c r="C9" s="201"/>
      <c r="D9" s="523"/>
      <c r="E9" s="524"/>
      <c r="F9" s="33"/>
      <c r="G9" s="524"/>
      <c r="H9" s="337">
        <f>H10+H44-H70</f>
        <v>12703.1</v>
      </c>
    </row>
    <row r="10" spans="1:8" ht="13.5" customHeight="1">
      <c r="A10" s="25"/>
      <c r="B10" s="525" t="s">
        <v>397</v>
      </c>
      <c r="C10" s="49">
        <v>887</v>
      </c>
      <c r="D10" s="505"/>
      <c r="E10" s="526"/>
      <c r="F10" s="505"/>
      <c r="G10" s="526"/>
      <c r="H10" s="682">
        <f>H12+H19</f>
        <v>4049</v>
      </c>
    </row>
    <row r="11" spans="1:8" ht="13.5" customHeight="1">
      <c r="A11" s="25"/>
      <c r="B11" s="525" t="s">
        <v>398</v>
      </c>
      <c r="C11" s="128"/>
      <c r="D11" s="505"/>
      <c r="E11" s="526"/>
      <c r="F11" s="505"/>
      <c r="G11" s="526"/>
      <c r="H11" s="768"/>
    </row>
    <row r="12" spans="1:8" ht="13.5" customHeight="1">
      <c r="A12" s="75" t="s">
        <v>4</v>
      </c>
      <c r="B12" s="533" t="s">
        <v>78</v>
      </c>
      <c r="C12" s="76">
        <v>887</v>
      </c>
      <c r="D12" s="77" t="s">
        <v>43</v>
      </c>
      <c r="E12" s="78"/>
      <c r="F12" s="77"/>
      <c r="G12" s="134"/>
      <c r="H12" s="769">
        <f>H15</f>
        <v>989.4</v>
      </c>
    </row>
    <row r="13" spans="1:8" ht="13.5" customHeight="1">
      <c r="A13" s="261"/>
      <c r="B13" s="528" t="s">
        <v>399</v>
      </c>
      <c r="C13" s="80"/>
      <c r="D13" s="81"/>
      <c r="E13" s="68"/>
      <c r="F13" s="81"/>
      <c r="G13" s="135"/>
      <c r="H13" s="736"/>
    </row>
    <row r="14" spans="1:8" ht="13.5" customHeight="1">
      <c r="A14" s="263"/>
      <c r="B14" s="529" t="s">
        <v>400</v>
      </c>
      <c r="C14" s="69"/>
      <c r="D14" s="83"/>
      <c r="E14" s="71"/>
      <c r="F14" s="83"/>
      <c r="G14" s="136"/>
      <c r="H14" s="770"/>
    </row>
    <row r="15" spans="1:8" ht="13.5" customHeight="1">
      <c r="A15" s="41" t="s">
        <v>6</v>
      </c>
      <c r="B15" s="528" t="s">
        <v>129</v>
      </c>
      <c r="C15" s="140">
        <v>887</v>
      </c>
      <c r="D15" s="313" t="s">
        <v>43</v>
      </c>
      <c r="E15" s="145" t="s">
        <v>44</v>
      </c>
      <c r="F15" s="313"/>
      <c r="G15" s="145"/>
      <c r="H15" s="771">
        <f>SUM(H17:H18)</f>
        <v>989.4</v>
      </c>
    </row>
    <row r="16" spans="1:8" ht="13.5" customHeight="1">
      <c r="A16" s="24" t="s">
        <v>79</v>
      </c>
      <c r="B16" s="201" t="s">
        <v>401</v>
      </c>
      <c r="C16" s="201">
        <v>887</v>
      </c>
      <c r="D16" s="530" t="s">
        <v>43</v>
      </c>
      <c r="E16" s="530" t="s">
        <v>44</v>
      </c>
      <c r="F16" s="530" t="s">
        <v>506</v>
      </c>
      <c r="G16" s="350"/>
      <c r="H16" s="772"/>
    </row>
    <row r="17" spans="1:8" ht="13.5" customHeight="1" hidden="1">
      <c r="A17" s="17" t="s">
        <v>80</v>
      </c>
      <c r="B17" s="200" t="s">
        <v>142</v>
      </c>
      <c r="C17" s="471">
        <v>887</v>
      </c>
      <c r="D17" s="531" t="s">
        <v>43</v>
      </c>
      <c r="E17" s="532" t="s">
        <v>44</v>
      </c>
      <c r="F17" s="531" t="s">
        <v>506</v>
      </c>
      <c r="G17" s="532" t="s">
        <v>45</v>
      </c>
      <c r="H17" s="764">
        <v>793.8</v>
      </c>
    </row>
    <row r="18" spans="1:8" ht="13.5" customHeight="1" hidden="1">
      <c r="A18" s="25" t="s">
        <v>81</v>
      </c>
      <c r="B18" s="201" t="s">
        <v>140</v>
      </c>
      <c r="C18" s="128">
        <v>887</v>
      </c>
      <c r="D18" s="316" t="s">
        <v>43</v>
      </c>
      <c r="E18" s="348" t="s">
        <v>44</v>
      </c>
      <c r="F18" s="316" t="s">
        <v>506</v>
      </c>
      <c r="G18" s="145" t="s">
        <v>46</v>
      </c>
      <c r="H18" s="764">
        <v>195.6</v>
      </c>
    </row>
    <row r="19" spans="1:8" ht="13.5" customHeight="1">
      <c r="A19" s="50" t="s">
        <v>10</v>
      </c>
      <c r="B19" s="76" t="s">
        <v>82</v>
      </c>
      <c r="C19" s="62">
        <v>887</v>
      </c>
      <c r="D19" s="79" t="s">
        <v>47</v>
      </c>
      <c r="E19" s="77"/>
      <c r="F19" s="79"/>
      <c r="G19" s="77"/>
      <c r="H19" s="687">
        <f>H23+H29+H34</f>
        <v>3059.6</v>
      </c>
    </row>
    <row r="20" spans="1:8" ht="13.5" customHeight="1">
      <c r="A20" s="44"/>
      <c r="B20" s="80" t="s">
        <v>83</v>
      </c>
      <c r="C20" s="49"/>
      <c r="D20" s="82"/>
      <c r="E20" s="81"/>
      <c r="F20" s="82"/>
      <c r="G20" s="81"/>
      <c r="H20" s="736"/>
    </row>
    <row r="21" spans="1:8" ht="13.5" customHeight="1">
      <c r="A21" s="44"/>
      <c r="B21" s="80" t="s">
        <v>84</v>
      </c>
      <c r="C21" s="49"/>
      <c r="D21" s="82"/>
      <c r="E21" s="81"/>
      <c r="F21" s="82"/>
      <c r="G21" s="81"/>
      <c r="H21" s="736"/>
    </row>
    <row r="22" spans="1:8" ht="13.5" customHeight="1">
      <c r="A22" s="44"/>
      <c r="B22" s="80" t="s">
        <v>85</v>
      </c>
      <c r="C22" s="49"/>
      <c r="D22" s="82"/>
      <c r="E22" s="81"/>
      <c r="F22" s="82"/>
      <c r="G22" s="81"/>
      <c r="H22" s="736"/>
    </row>
    <row r="23" spans="1:8" ht="13.5" customHeight="1">
      <c r="A23" s="877" t="s">
        <v>50</v>
      </c>
      <c r="B23" s="76" t="s">
        <v>508</v>
      </c>
      <c r="C23" s="62">
        <v>887</v>
      </c>
      <c r="D23" s="79" t="s">
        <v>47</v>
      </c>
      <c r="E23" s="629" t="s">
        <v>233</v>
      </c>
      <c r="F23" s="519"/>
      <c r="G23" s="540"/>
      <c r="H23" s="777">
        <f>H26</f>
        <v>837.6</v>
      </c>
    </row>
    <row r="24" spans="1:8" ht="13.5" customHeight="1">
      <c r="A24" s="265"/>
      <c r="B24" s="80" t="s">
        <v>509</v>
      </c>
      <c r="C24" s="49"/>
      <c r="D24" s="82"/>
      <c r="E24" s="36"/>
      <c r="F24" s="505"/>
      <c r="G24" s="526"/>
      <c r="H24" s="736"/>
    </row>
    <row r="25" spans="1:8" ht="13.5" customHeight="1">
      <c r="A25" s="876"/>
      <c r="B25" s="69" t="s">
        <v>507</v>
      </c>
      <c r="C25" s="139"/>
      <c r="D25" s="70"/>
      <c r="E25" s="156"/>
      <c r="F25" s="109"/>
      <c r="G25" s="527"/>
      <c r="H25" s="770"/>
    </row>
    <row r="26" spans="1:8" ht="13.5" customHeight="1">
      <c r="A26" s="875" t="s">
        <v>88</v>
      </c>
      <c r="B26" s="201" t="s">
        <v>401</v>
      </c>
      <c r="C26" s="141">
        <v>887</v>
      </c>
      <c r="D26" s="145" t="s">
        <v>47</v>
      </c>
      <c r="E26" s="550" t="s">
        <v>233</v>
      </c>
      <c r="F26" s="526">
        <v>121</v>
      </c>
      <c r="G26" s="522"/>
      <c r="H26" s="735">
        <f>SUM(H27:H28)</f>
        <v>837.6</v>
      </c>
    </row>
    <row r="27" spans="1:8" ht="13.5" customHeight="1" hidden="1">
      <c r="A27" s="708" t="s">
        <v>166</v>
      </c>
      <c r="B27" s="201" t="s">
        <v>86</v>
      </c>
      <c r="C27" s="201">
        <v>887</v>
      </c>
      <c r="D27" s="530" t="s">
        <v>47</v>
      </c>
      <c r="E27" s="548" t="s">
        <v>233</v>
      </c>
      <c r="F27" s="530" t="s">
        <v>506</v>
      </c>
      <c r="G27" s="543" t="s">
        <v>45</v>
      </c>
      <c r="H27" s="764">
        <v>657.7</v>
      </c>
    </row>
    <row r="28" spans="1:8" ht="13.5" customHeight="1" hidden="1">
      <c r="A28" s="875" t="s">
        <v>488</v>
      </c>
      <c r="B28" s="201" t="s">
        <v>140</v>
      </c>
      <c r="C28" s="201">
        <v>887</v>
      </c>
      <c r="D28" s="530" t="s">
        <v>47</v>
      </c>
      <c r="E28" s="548" t="s">
        <v>233</v>
      </c>
      <c r="F28" s="530" t="s">
        <v>506</v>
      </c>
      <c r="G28" s="543" t="s">
        <v>46</v>
      </c>
      <c r="H28" s="764">
        <v>179.9</v>
      </c>
    </row>
    <row r="29" spans="1:8" ht="13.5" customHeight="1">
      <c r="A29" s="878" t="s">
        <v>51</v>
      </c>
      <c r="B29" s="528" t="s">
        <v>510</v>
      </c>
      <c r="C29" s="140">
        <v>887</v>
      </c>
      <c r="D29" s="348" t="s">
        <v>47</v>
      </c>
      <c r="E29" s="548" t="s">
        <v>235</v>
      </c>
      <c r="F29" s="544"/>
      <c r="G29" s="545"/>
      <c r="H29" s="788">
        <f>H31</f>
        <v>220.4</v>
      </c>
    </row>
    <row r="30" spans="1:8" ht="13.5" customHeight="1">
      <c r="A30" s="48"/>
      <c r="B30" s="529" t="s">
        <v>517</v>
      </c>
      <c r="C30" s="200"/>
      <c r="D30" s="532"/>
      <c r="E30" s="535"/>
      <c r="F30" s="547"/>
      <c r="G30" s="536"/>
      <c r="H30" s="770"/>
    </row>
    <row r="31" spans="1:8" ht="13.5" customHeight="1">
      <c r="A31" s="20" t="s">
        <v>89</v>
      </c>
      <c r="B31" s="542" t="s">
        <v>511</v>
      </c>
      <c r="C31" s="140">
        <v>887</v>
      </c>
      <c r="D31" s="313" t="s">
        <v>47</v>
      </c>
      <c r="E31" s="544" t="s">
        <v>235</v>
      </c>
      <c r="F31" s="548">
        <v>321</v>
      </c>
      <c r="G31" s="544"/>
      <c r="H31" s="788">
        <v>220.4</v>
      </c>
    </row>
    <row r="32" spans="1:8" ht="13.5" customHeight="1">
      <c r="A32" s="48"/>
      <c r="B32" s="546" t="s">
        <v>512</v>
      </c>
      <c r="C32" s="200"/>
      <c r="D32" s="531"/>
      <c r="E32" s="547"/>
      <c r="F32" s="535"/>
      <c r="G32" s="547"/>
      <c r="H32" s="770"/>
    </row>
    <row r="33" spans="1:8" ht="13.5" customHeight="1" hidden="1">
      <c r="A33" s="43" t="s">
        <v>164</v>
      </c>
      <c r="B33" s="402" t="s">
        <v>615</v>
      </c>
      <c r="C33" s="141">
        <v>887</v>
      </c>
      <c r="D33" s="145" t="s">
        <v>47</v>
      </c>
      <c r="E33" s="551" t="s">
        <v>235</v>
      </c>
      <c r="F33" s="551">
        <v>321</v>
      </c>
      <c r="G33" s="551">
        <v>212</v>
      </c>
      <c r="H33" s="736">
        <v>220.4</v>
      </c>
    </row>
    <row r="34" spans="1:8" ht="13.5" customHeight="1">
      <c r="A34" s="335" t="s">
        <v>371</v>
      </c>
      <c r="B34" s="320" t="s">
        <v>698</v>
      </c>
      <c r="C34" s="252">
        <v>887</v>
      </c>
      <c r="D34" s="880" t="s">
        <v>47</v>
      </c>
      <c r="E34" s="33" t="s">
        <v>130</v>
      </c>
      <c r="F34" s="880"/>
      <c r="G34" s="881"/>
      <c r="H34" s="773">
        <f>H35+H38+H40</f>
        <v>2001.6</v>
      </c>
    </row>
    <row r="35" spans="1:8" ht="13.5" customHeight="1">
      <c r="A35" s="23" t="s">
        <v>489</v>
      </c>
      <c r="B35" s="201" t="s">
        <v>401</v>
      </c>
      <c r="C35" s="140">
        <v>887</v>
      </c>
      <c r="D35" s="348" t="s">
        <v>47</v>
      </c>
      <c r="E35" s="33" t="s">
        <v>130</v>
      </c>
      <c r="F35" s="348" t="s">
        <v>506</v>
      </c>
      <c r="G35" s="534"/>
      <c r="H35" s="761">
        <f>SUM(H36:H37)</f>
        <v>2000.6</v>
      </c>
    </row>
    <row r="36" spans="1:8" ht="13.5" customHeight="1" hidden="1">
      <c r="A36" s="40" t="s">
        <v>166</v>
      </c>
      <c r="B36" s="200" t="s">
        <v>86</v>
      </c>
      <c r="C36" s="201">
        <v>887</v>
      </c>
      <c r="D36" s="530" t="s">
        <v>47</v>
      </c>
      <c r="E36" s="33" t="s">
        <v>130</v>
      </c>
      <c r="F36" s="530" t="s">
        <v>402</v>
      </c>
      <c r="G36" s="530" t="s">
        <v>45</v>
      </c>
      <c r="H36" s="774">
        <v>1541.6</v>
      </c>
    </row>
    <row r="37" spans="1:8" ht="13.5" customHeight="1" hidden="1">
      <c r="A37" s="40" t="s">
        <v>131</v>
      </c>
      <c r="B37" s="201" t="s">
        <v>140</v>
      </c>
      <c r="C37" s="471">
        <v>887</v>
      </c>
      <c r="D37" s="531" t="s">
        <v>47</v>
      </c>
      <c r="E37" s="33" t="s">
        <v>130</v>
      </c>
      <c r="F37" s="535">
        <v>120</v>
      </c>
      <c r="G37" s="536">
        <v>213</v>
      </c>
      <c r="H37" s="775">
        <v>459</v>
      </c>
    </row>
    <row r="38" spans="1:8" ht="13.5" customHeight="1" hidden="1">
      <c r="A38" s="40" t="s">
        <v>450</v>
      </c>
      <c r="B38" s="334" t="s">
        <v>514</v>
      </c>
      <c r="C38" s="471">
        <v>887</v>
      </c>
      <c r="D38" s="530" t="s">
        <v>47</v>
      </c>
      <c r="E38" s="33" t="s">
        <v>130</v>
      </c>
      <c r="F38" s="537">
        <v>244</v>
      </c>
      <c r="G38" s="536"/>
      <c r="H38" s="775">
        <f>H39</f>
        <v>0</v>
      </c>
    </row>
    <row r="39" spans="1:8" ht="13.5" customHeight="1" hidden="1">
      <c r="A39" s="40" t="s">
        <v>132</v>
      </c>
      <c r="B39" s="201" t="s">
        <v>141</v>
      </c>
      <c r="C39" s="471">
        <v>887</v>
      </c>
      <c r="D39" s="530" t="s">
        <v>47</v>
      </c>
      <c r="E39" s="33" t="s">
        <v>130</v>
      </c>
      <c r="F39" s="537">
        <v>240</v>
      </c>
      <c r="G39" s="538">
        <v>222</v>
      </c>
      <c r="H39" s="774">
        <v>0</v>
      </c>
    </row>
    <row r="40" spans="1:8" ht="13.5" customHeight="1">
      <c r="A40" s="41" t="s">
        <v>515</v>
      </c>
      <c r="B40" s="542" t="s">
        <v>516</v>
      </c>
      <c r="C40" s="471">
        <v>887</v>
      </c>
      <c r="D40" s="530" t="s">
        <v>47</v>
      </c>
      <c r="E40" s="33" t="s">
        <v>130</v>
      </c>
      <c r="F40" s="544">
        <v>852</v>
      </c>
      <c r="G40" s="545">
        <v>290</v>
      </c>
      <c r="H40" s="776">
        <v>1</v>
      </c>
    </row>
    <row r="41" spans="1:8" ht="13.5" customHeight="1">
      <c r="A41" s="50"/>
      <c r="B41" s="443" t="s">
        <v>267</v>
      </c>
      <c r="C41" s="76">
        <v>973</v>
      </c>
      <c r="D41" s="348"/>
      <c r="E41" s="548"/>
      <c r="F41" s="544"/>
      <c r="G41" s="545"/>
      <c r="H41" s="682">
        <f>H44+H76+H80+H101+H113+H119+H175+H219+H236+H255+H264</f>
        <v>70451</v>
      </c>
    </row>
    <row r="42" spans="1:8" ht="13.5" customHeight="1">
      <c r="A42" s="44"/>
      <c r="B42" s="549" t="s">
        <v>268</v>
      </c>
      <c r="C42" s="141"/>
      <c r="D42" s="145"/>
      <c r="E42" s="550"/>
      <c r="F42" s="551"/>
      <c r="G42" s="552"/>
      <c r="H42" s="722"/>
    </row>
    <row r="43" spans="1:8" ht="13.5" customHeight="1">
      <c r="A43" s="48"/>
      <c r="B43" s="514" t="s">
        <v>404</v>
      </c>
      <c r="C43" s="141"/>
      <c r="D43" s="532"/>
      <c r="E43" s="535"/>
      <c r="F43" s="547"/>
      <c r="G43" s="536"/>
      <c r="H43" s="721"/>
    </row>
    <row r="44" spans="1:8" ht="13.5" customHeight="1">
      <c r="A44" s="50" t="s">
        <v>12</v>
      </c>
      <c r="B44" s="533" t="s">
        <v>469</v>
      </c>
      <c r="C44" s="84" t="s">
        <v>115</v>
      </c>
      <c r="D44" s="77" t="s">
        <v>49</v>
      </c>
      <c r="E44" s="548"/>
      <c r="F44" s="544"/>
      <c r="G44" s="545"/>
      <c r="H44" s="687">
        <f>H48+H52+H70</f>
        <v>8659.1</v>
      </c>
    </row>
    <row r="45" spans="1:8" ht="13.5" customHeight="1">
      <c r="A45" s="44"/>
      <c r="B45" s="528" t="s">
        <v>518</v>
      </c>
      <c r="C45" s="141"/>
      <c r="D45" s="145"/>
      <c r="E45" s="550"/>
      <c r="F45" s="551"/>
      <c r="G45" s="552"/>
      <c r="H45" s="722"/>
    </row>
    <row r="46" spans="1:8" ht="13.5" customHeight="1">
      <c r="A46" s="44"/>
      <c r="B46" s="528" t="s">
        <v>519</v>
      </c>
      <c r="C46" s="141"/>
      <c r="D46" s="145"/>
      <c r="E46" s="550"/>
      <c r="F46" s="551"/>
      <c r="G46" s="552"/>
      <c r="H46" s="722"/>
    </row>
    <row r="47" spans="1:8" ht="13.5" customHeight="1">
      <c r="A47" s="48"/>
      <c r="B47" s="529" t="s">
        <v>520</v>
      </c>
      <c r="C47" s="141"/>
      <c r="D47" s="532"/>
      <c r="E47" s="535"/>
      <c r="F47" s="547"/>
      <c r="G47" s="536"/>
      <c r="H47" s="721"/>
    </row>
    <row r="48" spans="1:8" ht="13.5" customHeight="1">
      <c r="A48" s="158" t="s">
        <v>58</v>
      </c>
      <c r="B48" s="528" t="s">
        <v>77</v>
      </c>
      <c r="C48" s="252">
        <v>973</v>
      </c>
      <c r="D48" s="554" t="s">
        <v>49</v>
      </c>
      <c r="E48" s="555" t="s">
        <v>54</v>
      </c>
      <c r="F48" s="555"/>
      <c r="G48" s="135"/>
      <c r="H48" s="241">
        <f>H49</f>
        <v>989.4</v>
      </c>
    </row>
    <row r="49" spans="1:8" ht="13.5" customHeight="1">
      <c r="A49" s="556" t="s">
        <v>133</v>
      </c>
      <c r="B49" s="201" t="s">
        <v>401</v>
      </c>
      <c r="C49" s="201">
        <v>973</v>
      </c>
      <c r="D49" s="530" t="s">
        <v>49</v>
      </c>
      <c r="E49" s="537" t="s">
        <v>54</v>
      </c>
      <c r="F49" s="537">
        <v>121</v>
      </c>
      <c r="G49" s="530"/>
      <c r="H49" s="772">
        <f>SUM(H50:H51)</f>
        <v>989.4</v>
      </c>
    </row>
    <row r="50" spans="1:8" ht="13.5" customHeight="1" hidden="1">
      <c r="A50" s="22" t="s">
        <v>134</v>
      </c>
      <c r="B50" s="201" t="s">
        <v>86</v>
      </c>
      <c r="C50" s="201">
        <v>973</v>
      </c>
      <c r="D50" s="530" t="s">
        <v>49</v>
      </c>
      <c r="E50" s="537" t="s">
        <v>54</v>
      </c>
      <c r="F50" s="537">
        <v>121</v>
      </c>
      <c r="G50" s="537">
        <v>211</v>
      </c>
      <c r="H50" s="764">
        <v>793.8</v>
      </c>
    </row>
    <row r="51" spans="1:8" ht="13.5" customHeight="1" hidden="1">
      <c r="A51" s="22" t="s">
        <v>135</v>
      </c>
      <c r="B51" s="201" t="s">
        <v>140</v>
      </c>
      <c r="C51" s="557">
        <v>973</v>
      </c>
      <c r="D51" s="530" t="s">
        <v>49</v>
      </c>
      <c r="E51" s="537" t="s">
        <v>54</v>
      </c>
      <c r="F51" s="537">
        <v>121</v>
      </c>
      <c r="G51" s="538">
        <v>213</v>
      </c>
      <c r="H51" s="764">
        <v>195.6</v>
      </c>
    </row>
    <row r="52" spans="1:8" ht="13.5" customHeight="1">
      <c r="A52" s="19" t="s">
        <v>136</v>
      </c>
      <c r="B52" s="62" t="s">
        <v>699</v>
      </c>
      <c r="C52" s="76">
        <v>973</v>
      </c>
      <c r="D52" s="77" t="s">
        <v>49</v>
      </c>
      <c r="E52" s="79" t="s">
        <v>223</v>
      </c>
      <c r="F52" s="78"/>
      <c r="G52" s="78"/>
      <c r="H52" s="780">
        <f>H54+H59+H67</f>
        <v>7664.7</v>
      </c>
    </row>
    <row r="53" spans="1:8" ht="13.5" customHeight="1">
      <c r="A53" s="496"/>
      <c r="B53" s="139" t="s">
        <v>521</v>
      </c>
      <c r="C53" s="69"/>
      <c r="D53" s="83"/>
      <c r="E53" s="70"/>
      <c r="F53" s="71"/>
      <c r="G53" s="71"/>
      <c r="H53" s="882"/>
    </row>
    <row r="54" spans="1:8" ht="13.5" customHeight="1">
      <c r="A54" s="883" t="s">
        <v>137</v>
      </c>
      <c r="B54" s="888" t="s">
        <v>525</v>
      </c>
      <c r="C54" s="76">
        <v>973</v>
      </c>
      <c r="D54" s="77" t="s">
        <v>49</v>
      </c>
      <c r="E54" s="79" t="s">
        <v>223</v>
      </c>
      <c r="F54" s="577">
        <v>120</v>
      </c>
      <c r="G54" s="151"/>
      <c r="H54" s="780">
        <f>H56</f>
        <v>6349.4</v>
      </c>
    </row>
    <row r="55" spans="1:8" ht="13.5" customHeight="1">
      <c r="A55" s="883"/>
      <c r="B55" s="889" t="s">
        <v>153</v>
      </c>
      <c r="C55" s="69"/>
      <c r="D55" s="83"/>
      <c r="E55" s="70"/>
      <c r="F55" s="156"/>
      <c r="G55" s="156"/>
      <c r="H55" s="879"/>
    </row>
    <row r="56" spans="1:8" ht="13.5" customHeight="1">
      <c r="A56" s="884" t="s">
        <v>138</v>
      </c>
      <c r="B56" s="258" t="s">
        <v>401</v>
      </c>
      <c r="C56" s="69">
        <v>973</v>
      </c>
      <c r="D56" s="70" t="s">
        <v>49</v>
      </c>
      <c r="E56" s="70" t="s">
        <v>223</v>
      </c>
      <c r="F56" s="71">
        <v>121</v>
      </c>
      <c r="G56" s="71"/>
      <c r="H56" s="879">
        <f>SUM(H57:H58)</f>
        <v>6349.4</v>
      </c>
    </row>
    <row r="57" spans="1:8" ht="13.5" customHeight="1" hidden="1">
      <c r="A57" s="696" t="s">
        <v>138</v>
      </c>
      <c r="B57" s="200" t="s">
        <v>142</v>
      </c>
      <c r="C57" s="471">
        <v>973</v>
      </c>
      <c r="D57" s="531" t="s">
        <v>49</v>
      </c>
      <c r="E57" s="535" t="s">
        <v>223</v>
      </c>
      <c r="F57" s="535">
        <v>121</v>
      </c>
      <c r="G57" s="536">
        <v>211</v>
      </c>
      <c r="H57" s="779">
        <v>4893.4</v>
      </c>
    </row>
    <row r="58" spans="1:8" ht="13.5" customHeight="1" hidden="1">
      <c r="A58" s="675" t="s">
        <v>139</v>
      </c>
      <c r="B58" s="140" t="s">
        <v>140</v>
      </c>
      <c r="C58" s="128">
        <v>973</v>
      </c>
      <c r="D58" s="313" t="s">
        <v>49</v>
      </c>
      <c r="E58" s="550" t="s">
        <v>223</v>
      </c>
      <c r="F58" s="548">
        <v>121</v>
      </c>
      <c r="G58" s="545">
        <v>213</v>
      </c>
      <c r="H58" s="682">
        <v>1456</v>
      </c>
    </row>
    <row r="59" spans="1:9" ht="13.5" customHeight="1">
      <c r="A59" s="878" t="s">
        <v>405</v>
      </c>
      <c r="B59" s="886" t="s">
        <v>514</v>
      </c>
      <c r="C59" s="76">
        <v>973</v>
      </c>
      <c r="D59" s="77" t="s">
        <v>49</v>
      </c>
      <c r="E59" s="539" t="s">
        <v>223</v>
      </c>
      <c r="F59" s="629">
        <v>244</v>
      </c>
      <c r="G59" s="539"/>
      <c r="H59" s="785">
        <f>SUM(H60:H66)</f>
        <v>1291.7</v>
      </c>
      <c r="I59">
        <f>SUM(I60:I66)</f>
        <v>100</v>
      </c>
    </row>
    <row r="60" spans="1:8" ht="13.5" customHeight="1">
      <c r="A60" s="676" t="s">
        <v>406</v>
      </c>
      <c r="B60" s="334" t="s">
        <v>144</v>
      </c>
      <c r="C60" s="201">
        <v>973</v>
      </c>
      <c r="D60" s="530" t="s">
        <v>49</v>
      </c>
      <c r="E60" s="537" t="s">
        <v>223</v>
      </c>
      <c r="F60" s="537">
        <v>244</v>
      </c>
      <c r="G60" s="537">
        <v>221</v>
      </c>
      <c r="H60" s="764">
        <v>133</v>
      </c>
    </row>
    <row r="61" spans="1:8" ht="13.5" customHeight="1">
      <c r="A61" s="676" t="s">
        <v>407</v>
      </c>
      <c r="B61" s="334" t="s">
        <v>141</v>
      </c>
      <c r="C61" s="201">
        <v>973</v>
      </c>
      <c r="D61" s="530" t="s">
        <v>49</v>
      </c>
      <c r="E61" s="537" t="s">
        <v>223</v>
      </c>
      <c r="F61" s="537">
        <v>244</v>
      </c>
      <c r="G61" s="537">
        <v>222</v>
      </c>
      <c r="H61" s="685">
        <v>30</v>
      </c>
    </row>
    <row r="62" spans="1:8" ht="13.5" customHeight="1">
      <c r="A62" s="697" t="s">
        <v>408</v>
      </c>
      <c r="B62" s="334" t="s">
        <v>700</v>
      </c>
      <c r="C62" s="201">
        <v>973</v>
      </c>
      <c r="D62" s="530" t="s">
        <v>49</v>
      </c>
      <c r="E62" s="537" t="s">
        <v>223</v>
      </c>
      <c r="F62" s="537">
        <v>244</v>
      </c>
      <c r="G62" s="537">
        <v>223</v>
      </c>
      <c r="H62" s="685">
        <v>211</v>
      </c>
    </row>
    <row r="63" spans="1:9" ht="13.5" customHeight="1">
      <c r="A63" s="698" t="s">
        <v>483</v>
      </c>
      <c r="B63" s="334" t="s">
        <v>410</v>
      </c>
      <c r="C63" s="201">
        <v>973</v>
      </c>
      <c r="D63" s="530" t="s">
        <v>49</v>
      </c>
      <c r="E63" s="537" t="s">
        <v>223</v>
      </c>
      <c r="F63" s="537">
        <v>244</v>
      </c>
      <c r="G63" s="537">
        <v>225</v>
      </c>
      <c r="H63" s="685">
        <v>470</v>
      </c>
      <c r="I63">
        <v>100</v>
      </c>
    </row>
    <row r="64" spans="1:8" ht="13.5" customHeight="1">
      <c r="A64" s="698" t="s">
        <v>409</v>
      </c>
      <c r="B64" s="334" t="s">
        <v>143</v>
      </c>
      <c r="C64" s="201">
        <v>973</v>
      </c>
      <c r="D64" s="530" t="s">
        <v>49</v>
      </c>
      <c r="E64" s="537" t="s">
        <v>223</v>
      </c>
      <c r="F64" s="537">
        <v>244</v>
      </c>
      <c r="G64" s="537">
        <v>226</v>
      </c>
      <c r="H64" s="685">
        <v>297.7</v>
      </c>
    </row>
    <row r="65" spans="1:8" ht="13.5" customHeight="1">
      <c r="A65" s="697" t="s">
        <v>412</v>
      </c>
      <c r="B65" s="334" t="s">
        <v>53</v>
      </c>
      <c r="C65" s="201">
        <v>973</v>
      </c>
      <c r="D65" s="530" t="s">
        <v>49</v>
      </c>
      <c r="E65" s="537" t="s">
        <v>223</v>
      </c>
      <c r="F65" s="537">
        <v>244</v>
      </c>
      <c r="G65" s="537">
        <v>310</v>
      </c>
      <c r="H65" s="764">
        <v>50</v>
      </c>
    </row>
    <row r="66" spans="1:8" ht="13.5" customHeight="1">
      <c r="A66" s="697" t="s">
        <v>413</v>
      </c>
      <c r="B66" s="334" t="s">
        <v>76</v>
      </c>
      <c r="C66" s="201">
        <v>973</v>
      </c>
      <c r="D66" s="530" t="s">
        <v>49</v>
      </c>
      <c r="E66" s="537" t="s">
        <v>223</v>
      </c>
      <c r="F66" s="537">
        <v>244</v>
      </c>
      <c r="G66" s="537">
        <v>340</v>
      </c>
      <c r="H66" s="764">
        <v>100</v>
      </c>
    </row>
    <row r="67" spans="1:8" ht="13.5" customHeight="1">
      <c r="A67" s="885" t="s">
        <v>484</v>
      </c>
      <c r="B67" s="887" t="s">
        <v>701</v>
      </c>
      <c r="C67" s="139">
        <v>973</v>
      </c>
      <c r="D67" s="70" t="s">
        <v>49</v>
      </c>
      <c r="E67" s="630" t="s">
        <v>223</v>
      </c>
      <c r="F67" s="630">
        <v>850</v>
      </c>
      <c r="G67" s="632"/>
      <c r="H67" s="879">
        <f>SUM(H68:H69)</f>
        <v>23.6</v>
      </c>
    </row>
    <row r="68" spans="1:8" ht="13.5" customHeight="1">
      <c r="A68" s="697" t="s">
        <v>522</v>
      </c>
      <c r="B68" s="442" t="s">
        <v>523</v>
      </c>
      <c r="C68" s="558">
        <v>973</v>
      </c>
      <c r="D68" s="530" t="s">
        <v>49</v>
      </c>
      <c r="E68" s="537" t="s">
        <v>223</v>
      </c>
      <c r="F68" s="537">
        <v>851</v>
      </c>
      <c r="G68" s="538">
        <v>290</v>
      </c>
      <c r="H68" s="773">
        <v>22.6</v>
      </c>
    </row>
    <row r="69" spans="1:8" ht="13.5" customHeight="1">
      <c r="A69" s="697" t="s">
        <v>524</v>
      </c>
      <c r="B69" s="201" t="s">
        <v>516</v>
      </c>
      <c r="C69" s="201">
        <v>973</v>
      </c>
      <c r="D69" s="530" t="s">
        <v>49</v>
      </c>
      <c r="E69" s="537" t="s">
        <v>223</v>
      </c>
      <c r="F69" s="537">
        <v>852</v>
      </c>
      <c r="G69" s="537">
        <v>290</v>
      </c>
      <c r="H69" s="773">
        <v>1</v>
      </c>
    </row>
    <row r="70" spans="1:8" ht="13.5" customHeight="1">
      <c r="A70" s="679" t="s">
        <v>247</v>
      </c>
      <c r="B70" s="739" t="s">
        <v>526</v>
      </c>
      <c r="C70" s="402">
        <v>973</v>
      </c>
      <c r="D70" s="316" t="s">
        <v>49</v>
      </c>
      <c r="E70" s="551" t="s">
        <v>224</v>
      </c>
      <c r="F70" s="550"/>
      <c r="G70" s="551"/>
      <c r="H70" s="782">
        <f>H73</f>
        <v>5</v>
      </c>
    </row>
    <row r="71" spans="1:8" ht="13.5" customHeight="1">
      <c r="A71" s="43"/>
      <c r="B71" s="739" t="s">
        <v>527</v>
      </c>
      <c r="C71" s="402"/>
      <c r="D71" s="316"/>
      <c r="E71" s="145"/>
      <c r="F71" s="550"/>
      <c r="G71" s="551"/>
      <c r="H71" s="735"/>
    </row>
    <row r="72" spans="1:8" ht="13.5" customHeight="1">
      <c r="A72" s="43"/>
      <c r="B72" s="739" t="s">
        <v>528</v>
      </c>
      <c r="C72" s="402"/>
      <c r="D72" s="316"/>
      <c r="E72" s="145"/>
      <c r="F72" s="550"/>
      <c r="G72" s="551"/>
      <c r="H72" s="735"/>
    </row>
    <row r="73" spans="1:8" ht="13.5" customHeight="1">
      <c r="A73" s="438" t="s">
        <v>225</v>
      </c>
      <c r="B73" s="327" t="s">
        <v>386</v>
      </c>
      <c r="C73" s="140">
        <v>973</v>
      </c>
      <c r="D73" s="348" t="s">
        <v>49</v>
      </c>
      <c r="E73" s="548" t="s">
        <v>224</v>
      </c>
      <c r="F73" s="544">
        <v>598</v>
      </c>
      <c r="G73" s="548"/>
      <c r="H73" s="778">
        <f>H75</f>
        <v>5</v>
      </c>
    </row>
    <row r="74" spans="1:8" ht="13.5" customHeight="1">
      <c r="A74" s="30"/>
      <c r="B74" s="471" t="s">
        <v>387</v>
      </c>
      <c r="C74" s="200"/>
      <c r="D74" s="532"/>
      <c r="E74" s="531"/>
      <c r="F74" s="547"/>
      <c r="G74" s="535"/>
      <c r="H74" s="737"/>
    </row>
    <row r="75" spans="1:8" ht="13.5" customHeight="1" hidden="1">
      <c r="A75" s="30" t="s">
        <v>388</v>
      </c>
      <c r="B75" s="546" t="s">
        <v>52</v>
      </c>
      <c r="C75" s="402">
        <v>973</v>
      </c>
      <c r="D75" s="316" t="s">
        <v>49</v>
      </c>
      <c r="E75" s="551" t="s">
        <v>224</v>
      </c>
      <c r="F75" s="550">
        <v>598</v>
      </c>
      <c r="G75" s="551">
        <v>290</v>
      </c>
      <c r="H75" s="779">
        <v>5</v>
      </c>
    </row>
    <row r="76" spans="1:8" ht="13.5" customHeight="1">
      <c r="A76" s="160" t="s">
        <v>13</v>
      </c>
      <c r="B76" s="320" t="s">
        <v>148</v>
      </c>
      <c r="C76" s="320">
        <v>973</v>
      </c>
      <c r="D76" s="350" t="s">
        <v>180</v>
      </c>
      <c r="E76" s="350"/>
      <c r="F76" s="559"/>
      <c r="G76" s="560"/>
      <c r="H76" s="686">
        <f>H77</f>
        <v>106.5</v>
      </c>
    </row>
    <row r="77" spans="1:8" ht="13.5" customHeight="1">
      <c r="A77" s="161" t="s">
        <v>14</v>
      </c>
      <c r="B77" s="252" t="s">
        <v>702</v>
      </c>
      <c r="C77" s="73">
        <v>973</v>
      </c>
      <c r="D77" s="350" t="s">
        <v>180</v>
      </c>
      <c r="E77" s="350" t="s">
        <v>149</v>
      </c>
      <c r="F77" s="350"/>
      <c r="G77" s="561"/>
      <c r="H77" s="738">
        <f>H78</f>
        <v>106.5</v>
      </c>
    </row>
    <row r="78" spans="1:9" ht="13.5" customHeight="1">
      <c r="A78" s="24" t="s">
        <v>226</v>
      </c>
      <c r="B78" s="542" t="s">
        <v>529</v>
      </c>
      <c r="C78" s="562" t="s">
        <v>115</v>
      </c>
      <c r="D78" s="348" t="s">
        <v>180</v>
      </c>
      <c r="E78" s="530" t="s">
        <v>149</v>
      </c>
      <c r="F78" s="563" t="s">
        <v>414</v>
      </c>
      <c r="G78" s="534"/>
      <c r="H78" s="738">
        <f>H79</f>
        <v>106.5</v>
      </c>
      <c r="I78">
        <v>-150.3</v>
      </c>
    </row>
    <row r="79" spans="1:8" ht="13.5" customHeight="1" hidden="1">
      <c r="A79" s="60" t="s">
        <v>649</v>
      </c>
      <c r="B79" s="546" t="s">
        <v>52</v>
      </c>
      <c r="C79" s="562" t="s">
        <v>115</v>
      </c>
      <c r="D79" s="348" t="s">
        <v>180</v>
      </c>
      <c r="E79" s="530" t="s">
        <v>149</v>
      </c>
      <c r="F79" s="563" t="s">
        <v>414</v>
      </c>
      <c r="G79" s="534" t="s">
        <v>169</v>
      </c>
      <c r="H79" s="738">
        <v>106.5</v>
      </c>
    </row>
    <row r="80" spans="1:8" ht="13.5" customHeight="1">
      <c r="A80" s="75" t="s">
        <v>17</v>
      </c>
      <c r="B80" s="533" t="s">
        <v>150</v>
      </c>
      <c r="C80" s="84" t="s">
        <v>115</v>
      </c>
      <c r="D80" s="77" t="s">
        <v>179</v>
      </c>
      <c r="E80" s="79"/>
      <c r="F80" s="85"/>
      <c r="G80" s="134"/>
      <c r="H80" s="686">
        <f>H81+H85+H93+H96</f>
        <v>885</v>
      </c>
    </row>
    <row r="81" spans="1:8" ht="13.5" customHeight="1">
      <c r="A81" s="65" t="s">
        <v>20</v>
      </c>
      <c r="B81" s="140" t="s">
        <v>365</v>
      </c>
      <c r="C81" s="564" t="s">
        <v>115</v>
      </c>
      <c r="D81" s="313" t="s">
        <v>179</v>
      </c>
      <c r="E81" s="348" t="s">
        <v>258</v>
      </c>
      <c r="F81" s="565"/>
      <c r="G81" s="348"/>
      <c r="H81" s="778">
        <f>H83</f>
        <v>95</v>
      </c>
    </row>
    <row r="82" spans="1:8" ht="13.5" customHeight="1">
      <c r="A82" s="891"/>
      <c r="B82" s="200" t="s">
        <v>415</v>
      </c>
      <c r="C82" s="892"/>
      <c r="D82" s="70"/>
      <c r="E82" s="83"/>
      <c r="F82" s="893"/>
      <c r="G82" s="83"/>
      <c r="H82" s="770"/>
    </row>
    <row r="83" spans="1:8" ht="13.5" customHeight="1">
      <c r="A83" s="436" t="s">
        <v>531</v>
      </c>
      <c r="B83" s="894" t="s">
        <v>514</v>
      </c>
      <c r="C83" s="562" t="s">
        <v>115</v>
      </c>
      <c r="D83" s="530" t="s">
        <v>179</v>
      </c>
      <c r="E83" s="530" t="s">
        <v>258</v>
      </c>
      <c r="F83" s="568" t="s">
        <v>530</v>
      </c>
      <c r="G83" s="530"/>
      <c r="H83" s="764">
        <v>95</v>
      </c>
    </row>
    <row r="84" spans="1:8" ht="13.5" customHeight="1" hidden="1">
      <c r="A84" s="436" t="s">
        <v>606</v>
      </c>
      <c r="B84" s="442" t="s">
        <v>143</v>
      </c>
      <c r="C84" s="562" t="s">
        <v>115</v>
      </c>
      <c r="D84" s="530" t="s">
        <v>179</v>
      </c>
      <c r="E84" s="530" t="s">
        <v>258</v>
      </c>
      <c r="F84" s="568" t="s">
        <v>530</v>
      </c>
      <c r="G84" s="567" t="s">
        <v>266</v>
      </c>
      <c r="H84" s="764">
        <v>95</v>
      </c>
    </row>
    <row r="85" spans="1:9" ht="13.5" customHeight="1">
      <c r="A85" s="142" t="s">
        <v>22</v>
      </c>
      <c r="B85" s="402" t="s">
        <v>416</v>
      </c>
      <c r="C85" s="890" t="s">
        <v>115</v>
      </c>
      <c r="D85" s="316" t="s">
        <v>179</v>
      </c>
      <c r="E85" s="526" t="s">
        <v>90</v>
      </c>
      <c r="F85" s="154"/>
      <c r="G85" s="81"/>
      <c r="H85" s="735">
        <f>H89</f>
        <v>430</v>
      </c>
      <c r="I85" t="s">
        <v>541</v>
      </c>
    </row>
    <row r="86" spans="1:8" ht="13.5" customHeight="1">
      <c r="A86" s="142"/>
      <c r="B86" s="402" t="s">
        <v>703</v>
      </c>
      <c r="C86" s="570"/>
      <c r="D86" s="316"/>
      <c r="E86" s="81"/>
      <c r="F86" s="154"/>
      <c r="G86" s="81"/>
      <c r="H86" s="736"/>
    </row>
    <row r="87" spans="1:8" ht="13.5" customHeight="1">
      <c r="A87" s="142"/>
      <c r="B87" s="402" t="s">
        <v>417</v>
      </c>
      <c r="C87" s="570"/>
      <c r="D87" s="316"/>
      <c r="E87" s="81"/>
      <c r="F87" s="154"/>
      <c r="G87" s="81"/>
      <c r="H87" s="736"/>
    </row>
    <row r="88" spans="1:8" ht="13.5" customHeight="1">
      <c r="A88" s="142"/>
      <c r="B88" s="402" t="s">
        <v>418</v>
      </c>
      <c r="C88" s="570"/>
      <c r="D88" s="316"/>
      <c r="E88" s="81"/>
      <c r="F88" s="154"/>
      <c r="G88" s="81"/>
      <c r="H88" s="736"/>
    </row>
    <row r="89" spans="1:8" ht="13.5" customHeight="1">
      <c r="A89" s="21" t="s">
        <v>536</v>
      </c>
      <c r="B89" s="895" t="s">
        <v>532</v>
      </c>
      <c r="C89" s="140">
        <v>973</v>
      </c>
      <c r="D89" s="348" t="s">
        <v>179</v>
      </c>
      <c r="E89" s="519" t="s">
        <v>90</v>
      </c>
      <c r="F89" s="348" t="s">
        <v>419</v>
      </c>
      <c r="G89" s="519"/>
      <c r="H89" s="778">
        <v>430</v>
      </c>
    </row>
    <row r="90" spans="1:8" ht="13.5" customHeight="1">
      <c r="A90" s="272"/>
      <c r="B90" s="747" t="s">
        <v>533</v>
      </c>
      <c r="C90" s="200"/>
      <c r="D90" s="532"/>
      <c r="E90" s="109"/>
      <c r="F90" s="532"/>
      <c r="G90" s="109"/>
      <c r="H90" s="737"/>
    </row>
    <row r="91" spans="1:8" ht="13.5" customHeight="1" hidden="1">
      <c r="A91" s="896" t="s">
        <v>537</v>
      </c>
      <c r="B91" s="895" t="s">
        <v>534</v>
      </c>
      <c r="C91" s="140">
        <v>973</v>
      </c>
      <c r="D91" s="348" t="s">
        <v>179</v>
      </c>
      <c r="E91" s="519" t="s">
        <v>90</v>
      </c>
      <c r="F91" s="348" t="s">
        <v>419</v>
      </c>
      <c r="G91" s="519">
        <v>242</v>
      </c>
      <c r="H91" s="778">
        <v>430</v>
      </c>
    </row>
    <row r="92" spans="1:8" ht="13.5" customHeight="1" hidden="1">
      <c r="A92" s="272"/>
      <c r="B92" s="747" t="s">
        <v>535</v>
      </c>
      <c r="C92" s="200"/>
      <c r="D92" s="532"/>
      <c r="E92" s="109"/>
      <c r="F92" s="532"/>
      <c r="G92" s="109"/>
      <c r="H92" s="737"/>
    </row>
    <row r="93" spans="1:8" ht="13.5" customHeight="1">
      <c r="A93" s="649" t="s">
        <v>23</v>
      </c>
      <c r="B93" s="650" t="s">
        <v>451</v>
      </c>
      <c r="C93" s="651">
        <v>973</v>
      </c>
      <c r="D93" s="652" t="s">
        <v>179</v>
      </c>
      <c r="E93" s="897" t="s">
        <v>452</v>
      </c>
      <c r="F93" s="937"/>
      <c r="G93" s="653"/>
      <c r="H93" s="786">
        <f>H94</f>
        <v>300</v>
      </c>
    </row>
    <row r="94" spans="1:8" ht="13.5" customHeight="1">
      <c r="A94" s="898" t="s">
        <v>538</v>
      </c>
      <c r="B94" s="894" t="s">
        <v>514</v>
      </c>
      <c r="C94" s="657">
        <v>973</v>
      </c>
      <c r="D94" s="658" t="s">
        <v>179</v>
      </c>
      <c r="E94" s="659" t="s">
        <v>452</v>
      </c>
      <c r="F94" s="658" t="s">
        <v>530</v>
      </c>
      <c r="G94" s="659"/>
      <c r="H94" s="787">
        <f>H95</f>
        <v>300</v>
      </c>
    </row>
    <row r="95" spans="1:8" ht="13.5" customHeight="1" hidden="1">
      <c r="A95" s="898" t="s">
        <v>539</v>
      </c>
      <c r="B95" s="437" t="s">
        <v>143</v>
      </c>
      <c r="C95" s="657">
        <v>973</v>
      </c>
      <c r="D95" s="658" t="s">
        <v>179</v>
      </c>
      <c r="E95" s="659" t="s">
        <v>452</v>
      </c>
      <c r="F95" s="658" t="s">
        <v>530</v>
      </c>
      <c r="G95" s="659">
        <v>226</v>
      </c>
      <c r="H95" s="899">
        <v>300</v>
      </c>
    </row>
    <row r="96" spans="1:8" ht="13.5" customHeight="1">
      <c r="A96" s="21" t="s">
        <v>540</v>
      </c>
      <c r="B96" s="128" t="s">
        <v>420</v>
      </c>
      <c r="C96" s="141">
        <v>973</v>
      </c>
      <c r="D96" s="145" t="s">
        <v>179</v>
      </c>
      <c r="E96" s="505" t="s">
        <v>421</v>
      </c>
      <c r="F96" s="145"/>
      <c r="G96" s="68"/>
      <c r="H96" s="683">
        <v>60</v>
      </c>
    </row>
    <row r="97" spans="1:8" ht="13.5" customHeight="1">
      <c r="A97" s="28"/>
      <c r="B97" s="128" t="s">
        <v>422</v>
      </c>
      <c r="C97" s="141"/>
      <c r="D97" s="145"/>
      <c r="E97" s="505"/>
      <c r="F97" s="145"/>
      <c r="G97" s="68"/>
      <c r="H97" s="602"/>
    </row>
    <row r="98" spans="1:8" ht="13.5" customHeight="1">
      <c r="A98" s="272"/>
      <c r="B98" s="471" t="s">
        <v>423</v>
      </c>
      <c r="C98" s="200"/>
      <c r="D98" s="532"/>
      <c r="E98" s="109"/>
      <c r="F98" s="532"/>
      <c r="G98" s="71"/>
      <c r="H98" s="606"/>
    </row>
    <row r="99" spans="1:8" ht="13.5" customHeight="1">
      <c r="A99" s="287" t="s">
        <v>543</v>
      </c>
      <c r="B99" s="201" t="s">
        <v>516</v>
      </c>
      <c r="C99" s="201">
        <v>973</v>
      </c>
      <c r="D99" s="567" t="s">
        <v>179</v>
      </c>
      <c r="E99" s="33" t="s">
        <v>421</v>
      </c>
      <c r="F99" s="567" t="s">
        <v>542</v>
      </c>
      <c r="G99" s="34"/>
      <c r="H99" s="685">
        <v>60</v>
      </c>
    </row>
    <row r="100" spans="1:8" ht="13.5" customHeight="1" hidden="1">
      <c r="A100" s="900" t="s">
        <v>544</v>
      </c>
      <c r="B100" s="201" t="s">
        <v>52</v>
      </c>
      <c r="C100" s="140">
        <v>973</v>
      </c>
      <c r="D100" s="348" t="s">
        <v>179</v>
      </c>
      <c r="E100" s="519" t="s">
        <v>421</v>
      </c>
      <c r="F100" s="348" t="s">
        <v>542</v>
      </c>
      <c r="G100" s="33">
        <v>290</v>
      </c>
      <c r="H100" s="685" t="e">
        <f>SUM(#REF!)</f>
        <v>#REF!</v>
      </c>
    </row>
    <row r="101" spans="1:8" ht="13.5" customHeight="1">
      <c r="A101" s="75" t="s">
        <v>24</v>
      </c>
      <c r="B101" s="62" t="s">
        <v>424</v>
      </c>
      <c r="C101" s="76">
        <v>973</v>
      </c>
      <c r="D101" s="77" t="s">
        <v>55</v>
      </c>
      <c r="E101" s="78"/>
      <c r="F101" s="77"/>
      <c r="G101" s="79"/>
      <c r="H101" s="687">
        <f>H104</f>
        <v>452</v>
      </c>
    </row>
    <row r="102" spans="1:8" ht="13.5" customHeight="1">
      <c r="A102" s="61"/>
      <c r="B102" s="49" t="s">
        <v>425</v>
      </c>
      <c r="C102" s="80"/>
      <c r="D102" s="81"/>
      <c r="E102" s="68"/>
      <c r="F102" s="81"/>
      <c r="G102" s="82"/>
      <c r="H102" s="736"/>
    </row>
    <row r="103" spans="1:8" ht="13.5" customHeight="1">
      <c r="A103" s="57"/>
      <c r="B103" s="139" t="s">
        <v>426</v>
      </c>
      <c r="C103" s="69"/>
      <c r="D103" s="83"/>
      <c r="E103" s="71"/>
      <c r="F103" s="83"/>
      <c r="G103" s="70"/>
      <c r="H103" s="737"/>
    </row>
    <row r="104" spans="1:8" s="231" customFormat="1" ht="13.5" customHeight="1">
      <c r="A104" s="60" t="s">
        <v>26</v>
      </c>
      <c r="B104" s="542" t="s">
        <v>390</v>
      </c>
      <c r="C104" s="140">
        <v>973</v>
      </c>
      <c r="D104" s="348" t="s">
        <v>55</v>
      </c>
      <c r="E104" s="20" t="s">
        <v>259</v>
      </c>
      <c r="F104" s="540"/>
      <c r="G104" s="520"/>
      <c r="H104" s="735">
        <f>H109</f>
        <v>452</v>
      </c>
    </row>
    <row r="105" spans="1:8" ht="13.5" customHeight="1">
      <c r="A105" s="41"/>
      <c r="B105" s="402" t="s">
        <v>545</v>
      </c>
      <c r="C105" s="141"/>
      <c r="D105" s="145"/>
      <c r="E105" s="505"/>
      <c r="F105" s="145"/>
      <c r="G105" s="571"/>
      <c r="H105" s="722"/>
    </row>
    <row r="106" spans="1:8" ht="13.5" customHeight="1">
      <c r="A106" s="25"/>
      <c r="B106" s="402" t="s">
        <v>546</v>
      </c>
      <c r="C106" s="141"/>
      <c r="D106" s="145"/>
      <c r="E106" s="505"/>
      <c r="F106" s="526"/>
      <c r="G106" s="522"/>
      <c r="H106" s="722"/>
    </row>
    <row r="107" spans="1:8" ht="13.5" customHeight="1">
      <c r="A107" s="25"/>
      <c r="B107" s="402" t="s">
        <v>547</v>
      </c>
      <c r="C107" s="141"/>
      <c r="D107" s="145"/>
      <c r="E107" s="505"/>
      <c r="F107" s="526"/>
      <c r="G107" s="522"/>
      <c r="H107" s="722"/>
    </row>
    <row r="108" spans="1:8" ht="13.5" customHeight="1">
      <c r="A108" s="25"/>
      <c r="B108" s="402" t="s">
        <v>548</v>
      </c>
      <c r="C108" s="141"/>
      <c r="D108" s="145"/>
      <c r="E108" s="505"/>
      <c r="F108" s="526"/>
      <c r="G108" s="522"/>
      <c r="H108" s="722"/>
    </row>
    <row r="109" spans="1:9" ht="11.25" customHeight="1">
      <c r="A109" s="676" t="s">
        <v>227</v>
      </c>
      <c r="B109" s="894" t="s">
        <v>514</v>
      </c>
      <c r="C109" s="437">
        <v>973</v>
      </c>
      <c r="D109" s="574" t="s">
        <v>55</v>
      </c>
      <c r="E109" s="519" t="s">
        <v>259</v>
      </c>
      <c r="F109" s="33">
        <v>244</v>
      </c>
      <c r="G109" s="33"/>
      <c r="H109" s="723">
        <f>SUM(H110:H112)</f>
        <v>452</v>
      </c>
      <c r="I109" s="162"/>
    </row>
    <row r="110" spans="1:8" ht="13.5" customHeight="1" hidden="1">
      <c r="A110" s="675" t="s">
        <v>228</v>
      </c>
      <c r="B110" s="140" t="s">
        <v>143</v>
      </c>
      <c r="C110" s="573">
        <v>973</v>
      </c>
      <c r="D110" s="574" t="s">
        <v>55</v>
      </c>
      <c r="E110" s="519" t="s">
        <v>259</v>
      </c>
      <c r="F110" s="575">
        <v>244</v>
      </c>
      <c r="G110" s="576">
        <v>226</v>
      </c>
      <c r="H110" s="657">
        <v>430</v>
      </c>
    </row>
    <row r="111" spans="1:8" ht="13.5" customHeight="1" hidden="1">
      <c r="A111" s="675" t="s">
        <v>549</v>
      </c>
      <c r="B111" s="201" t="s">
        <v>52</v>
      </c>
      <c r="C111" s="573">
        <v>973</v>
      </c>
      <c r="D111" s="677" t="s">
        <v>55</v>
      </c>
      <c r="E111" s="540" t="s">
        <v>259</v>
      </c>
      <c r="F111" s="519">
        <v>244</v>
      </c>
      <c r="G111" s="540">
        <v>290</v>
      </c>
      <c r="H111" s="774">
        <v>2</v>
      </c>
    </row>
    <row r="112" spans="1:8" ht="13.5" customHeight="1" hidden="1">
      <c r="A112" s="675" t="s">
        <v>550</v>
      </c>
      <c r="B112" s="201" t="s">
        <v>76</v>
      </c>
      <c r="C112" s="573">
        <v>973</v>
      </c>
      <c r="D112" s="574" t="s">
        <v>55</v>
      </c>
      <c r="E112" s="519" t="s">
        <v>259</v>
      </c>
      <c r="F112" s="540">
        <v>244</v>
      </c>
      <c r="G112" s="520">
        <v>340</v>
      </c>
      <c r="H112" s="774">
        <v>20</v>
      </c>
    </row>
    <row r="113" spans="1:8" s="740" customFormat="1" ht="13.5" customHeight="1">
      <c r="A113" s="78">
        <v>7</v>
      </c>
      <c r="B113" s="76" t="s">
        <v>270</v>
      </c>
      <c r="C113" s="746">
        <v>973</v>
      </c>
      <c r="D113" s="751" t="s">
        <v>237</v>
      </c>
      <c r="E113" s="752"/>
      <c r="F113" s="753"/>
      <c r="G113" s="754"/>
      <c r="H113" s="686">
        <f>H114</f>
        <v>173.8</v>
      </c>
    </row>
    <row r="114" spans="1:8" s="740" customFormat="1" ht="13.5" customHeight="1">
      <c r="A114" s="16" t="s">
        <v>117</v>
      </c>
      <c r="B114" s="741" t="s">
        <v>271</v>
      </c>
      <c r="C114" s="746">
        <v>973</v>
      </c>
      <c r="D114" s="755" t="s">
        <v>237</v>
      </c>
      <c r="E114" s="756" t="s">
        <v>238</v>
      </c>
      <c r="F114" s="753"/>
      <c r="G114" s="754"/>
      <c r="H114" s="757">
        <f>H115</f>
        <v>173.8</v>
      </c>
    </row>
    <row r="115" spans="1:8" s="740" customFormat="1" ht="12.75" customHeight="1">
      <c r="A115" s="901" t="s">
        <v>477</v>
      </c>
      <c r="B115" s="201" t="s">
        <v>704</v>
      </c>
      <c r="C115" s="437">
        <v>973</v>
      </c>
      <c r="D115" s="530" t="s">
        <v>237</v>
      </c>
      <c r="E115" s="33" t="s">
        <v>315</v>
      </c>
      <c r="F115" s="638"/>
      <c r="G115" s="638"/>
      <c r="H115" s="758">
        <f>H118</f>
        <v>173.8</v>
      </c>
    </row>
    <row r="116" spans="1:8" s="740" customFormat="1" ht="12.75" customHeight="1">
      <c r="A116" s="674" t="s">
        <v>372</v>
      </c>
      <c r="B116" s="542" t="s">
        <v>552</v>
      </c>
      <c r="C116" s="573">
        <v>973</v>
      </c>
      <c r="D116" s="313" t="s">
        <v>237</v>
      </c>
      <c r="E116" s="540" t="s">
        <v>315</v>
      </c>
      <c r="F116" s="644">
        <v>242</v>
      </c>
      <c r="G116" s="575"/>
      <c r="H116" s="656">
        <v>173.8</v>
      </c>
    </row>
    <row r="117" spans="1:8" s="740" customFormat="1" ht="12.75" customHeight="1">
      <c r="A117" s="904"/>
      <c r="B117" s="546" t="s">
        <v>551</v>
      </c>
      <c r="C117" s="589"/>
      <c r="D117" s="678"/>
      <c r="E117" s="906"/>
      <c r="F117" s="902"/>
      <c r="G117" s="906"/>
      <c r="H117" s="903"/>
    </row>
    <row r="118" spans="1:8" s="740" customFormat="1" ht="12.75" customHeight="1" hidden="1">
      <c r="A118" s="907" t="s">
        <v>372</v>
      </c>
      <c r="B118" s="743" t="s">
        <v>143</v>
      </c>
      <c r="C118" s="742">
        <v>973</v>
      </c>
      <c r="D118" s="908" t="s">
        <v>237</v>
      </c>
      <c r="E118" s="909" t="s">
        <v>315</v>
      </c>
      <c r="F118" s="909">
        <v>242</v>
      </c>
      <c r="G118" s="902">
        <v>226</v>
      </c>
      <c r="H118" s="903">
        <v>173.8</v>
      </c>
    </row>
    <row r="119" spans="1:12" ht="12.75" customHeight="1">
      <c r="A119" s="78" t="s">
        <v>118</v>
      </c>
      <c r="B119" s="252" t="s">
        <v>56</v>
      </c>
      <c r="C119" s="49">
        <v>973</v>
      </c>
      <c r="D119" s="82" t="s">
        <v>57</v>
      </c>
      <c r="E119" s="36"/>
      <c r="F119" s="152"/>
      <c r="G119" s="151"/>
      <c r="H119" s="686">
        <f>H120+H126+H130+H134+H140+H144+H149+H154+H159+H165+H171</f>
        <v>41900.00000000001</v>
      </c>
      <c r="I119">
        <v>490.3</v>
      </c>
      <c r="J119" s="515">
        <v>6900</v>
      </c>
      <c r="K119" s="1002">
        <v>35000</v>
      </c>
      <c r="L119" s="515">
        <f>SUM(J119:K119)</f>
        <v>41900</v>
      </c>
    </row>
    <row r="120" spans="1:10" ht="13.5" customHeight="1">
      <c r="A120" s="52" t="s">
        <v>272</v>
      </c>
      <c r="B120" s="672" t="s">
        <v>455</v>
      </c>
      <c r="C120" s="533">
        <v>973</v>
      </c>
      <c r="D120" s="79" t="s">
        <v>57</v>
      </c>
      <c r="E120" s="149" t="s">
        <v>277</v>
      </c>
      <c r="F120" s="78"/>
      <c r="G120" s="577"/>
      <c r="H120" s="780">
        <f>SUM(H124:H125)</f>
        <v>12764.7</v>
      </c>
      <c r="J120">
        <v>1874</v>
      </c>
    </row>
    <row r="121" spans="1:8" ht="13.5" customHeight="1">
      <c r="A121" s="43"/>
      <c r="B121" s="528" t="s">
        <v>454</v>
      </c>
      <c r="C121" s="528"/>
      <c r="D121" s="82"/>
      <c r="E121" s="36"/>
      <c r="F121" s="68"/>
      <c r="G121" s="578"/>
      <c r="H121" s="736"/>
    </row>
    <row r="122" spans="1:8" ht="13.5" customHeight="1">
      <c r="A122" s="30"/>
      <c r="B122" s="529" t="s">
        <v>427</v>
      </c>
      <c r="C122" s="546"/>
      <c r="D122" s="531"/>
      <c r="E122" s="527"/>
      <c r="F122" s="71"/>
      <c r="G122" s="579"/>
      <c r="H122" s="770"/>
    </row>
    <row r="123" spans="1:8" ht="13.5" customHeight="1">
      <c r="A123" s="30" t="s">
        <v>278</v>
      </c>
      <c r="B123" s="894" t="s">
        <v>514</v>
      </c>
      <c r="C123" s="471">
        <v>973</v>
      </c>
      <c r="D123" s="530" t="s">
        <v>57</v>
      </c>
      <c r="E123" s="524" t="s">
        <v>277</v>
      </c>
      <c r="F123" s="33">
        <v>244</v>
      </c>
      <c r="G123" s="156"/>
      <c r="H123" s="737">
        <f>SUM(H124:H125)</f>
        <v>12764.7</v>
      </c>
    </row>
    <row r="124" spans="1:11" ht="13.5" customHeight="1" hidden="1">
      <c r="A124" s="67" t="s">
        <v>555</v>
      </c>
      <c r="B124" s="201" t="s">
        <v>410</v>
      </c>
      <c r="C124" s="558">
        <v>973</v>
      </c>
      <c r="D124" s="530" t="s">
        <v>57</v>
      </c>
      <c r="E124" s="524" t="s">
        <v>277</v>
      </c>
      <c r="F124" s="33">
        <v>244</v>
      </c>
      <c r="G124" s="524">
        <v>225</v>
      </c>
      <c r="H124" s="764">
        <v>7543</v>
      </c>
      <c r="J124">
        <v>1874</v>
      </c>
      <c r="K124">
        <v>5669</v>
      </c>
    </row>
    <row r="125" spans="1:10" ht="13.5" customHeight="1" hidden="1">
      <c r="A125" s="67" t="s">
        <v>556</v>
      </c>
      <c r="B125" s="673" t="s">
        <v>143</v>
      </c>
      <c r="C125" s="558">
        <v>973</v>
      </c>
      <c r="D125" s="530" t="s">
        <v>57</v>
      </c>
      <c r="E125" s="524" t="s">
        <v>277</v>
      </c>
      <c r="F125" s="33">
        <v>244</v>
      </c>
      <c r="G125" s="524">
        <v>226</v>
      </c>
      <c r="H125" s="684">
        <v>5221.7</v>
      </c>
      <c r="J125">
        <v>0</v>
      </c>
    </row>
    <row r="126" spans="1:8" ht="13.5" customHeight="1">
      <c r="A126" s="52" t="s">
        <v>281</v>
      </c>
      <c r="B126" s="62" t="s">
        <v>558</v>
      </c>
      <c r="C126" s="76">
        <v>973</v>
      </c>
      <c r="D126" s="77" t="s">
        <v>57</v>
      </c>
      <c r="E126" s="78" t="s">
        <v>285</v>
      </c>
      <c r="F126" s="577"/>
      <c r="G126" s="149"/>
      <c r="H126" s="780">
        <f>H128</f>
        <v>4625.8</v>
      </c>
    </row>
    <row r="127" spans="1:8" ht="13.5" customHeight="1">
      <c r="A127" s="142"/>
      <c r="B127" s="49" t="s">
        <v>559</v>
      </c>
      <c r="C127" s="80"/>
      <c r="D127" s="81"/>
      <c r="E127" s="68"/>
      <c r="F127" s="578"/>
      <c r="G127" s="36"/>
      <c r="H127" s="736"/>
    </row>
    <row r="128" spans="1:8" ht="13.5" customHeight="1">
      <c r="A128" s="67" t="s">
        <v>553</v>
      </c>
      <c r="B128" s="894" t="s">
        <v>514</v>
      </c>
      <c r="C128" s="558">
        <v>973</v>
      </c>
      <c r="D128" s="530" t="s">
        <v>57</v>
      </c>
      <c r="E128" s="524" t="s">
        <v>285</v>
      </c>
      <c r="F128" s="33">
        <v>244</v>
      </c>
      <c r="G128" s="580"/>
      <c r="H128" s="684">
        <f>H129</f>
        <v>4625.8</v>
      </c>
    </row>
    <row r="129" spans="1:8" ht="13.5" customHeight="1" hidden="1">
      <c r="A129" s="900" t="s">
        <v>554</v>
      </c>
      <c r="B129" s="442" t="s">
        <v>143</v>
      </c>
      <c r="C129" s="558">
        <v>973</v>
      </c>
      <c r="D129" s="530" t="s">
        <v>57</v>
      </c>
      <c r="E129" s="524" t="s">
        <v>285</v>
      </c>
      <c r="F129" s="33">
        <v>244</v>
      </c>
      <c r="G129" s="580">
        <v>226</v>
      </c>
      <c r="H129" s="684">
        <v>4625.8</v>
      </c>
    </row>
    <row r="130" spans="1:10" ht="13.5" customHeight="1">
      <c r="A130" s="343" t="s">
        <v>288</v>
      </c>
      <c r="B130" s="249" t="s">
        <v>289</v>
      </c>
      <c r="C130" s="62">
        <v>973</v>
      </c>
      <c r="D130" s="79" t="s">
        <v>57</v>
      </c>
      <c r="E130" s="149" t="s">
        <v>290</v>
      </c>
      <c r="F130" s="519"/>
      <c r="G130" s="520"/>
      <c r="H130" s="773">
        <f>H131</f>
        <v>4713.4</v>
      </c>
      <c r="J130">
        <v>1301</v>
      </c>
    </row>
    <row r="131" spans="1:8" ht="13.5" customHeight="1">
      <c r="A131" s="65" t="s">
        <v>557</v>
      </c>
      <c r="B131" s="894" t="s">
        <v>514</v>
      </c>
      <c r="C131" s="327">
        <v>973</v>
      </c>
      <c r="D131" s="313" t="s">
        <v>57</v>
      </c>
      <c r="E131" s="540" t="s">
        <v>290</v>
      </c>
      <c r="F131" s="519">
        <v>244</v>
      </c>
      <c r="G131" s="33"/>
      <c r="H131" s="684">
        <f>SUM(H132:H133)</f>
        <v>4713.4</v>
      </c>
    </row>
    <row r="132" spans="1:8" ht="15" customHeight="1" hidden="1">
      <c r="A132" s="65" t="s">
        <v>560</v>
      </c>
      <c r="B132" s="442" t="s">
        <v>143</v>
      </c>
      <c r="C132" s="327">
        <v>973</v>
      </c>
      <c r="D132" s="313" t="s">
        <v>57</v>
      </c>
      <c r="E132" s="540" t="s">
        <v>290</v>
      </c>
      <c r="F132" s="519">
        <v>244</v>
      </c>
      <c r="G132" s="33">
        <v>226</v>
      </c>
      <c r="H132" s="684">
        <v>1600</v>
      </c>
    </row>
    <row r="133" spans="1:11" ht="13.5" customHeight="1" hidden="1">
      <c r="A133" s="65" t="s">
        <v>561</v>
      </c>
      <c r="B133" s="334" t="s">
        <v>53</v>
      </c>
      <c r="C133" s="201">
        <v>973</v>
      </c>
      <c r="D133" s="530" t="s">
        <v>57</v>
      </c>
      <c r="E133" s="33" t="s">
        <v>290</v>
      </c>
      <c r="F133" s="33">
        <v>244</v>
      </c>
      <c r="G133" s="33">
        <v>310</v>
      </c>
      <c r="H133" s="684">
        <v>3113.4</v>
      </c>
      <c r="J133">
        <v>1301</v>
      </c>
      <c r="K133">
        <v>1812.4</v>
      </c>
    </row>
    <row r="134" spans="1:8" ht="13.5" customHeight="1">
      <c r="A134" s="52" t="s">
        <v>458</v>
      </c>
      <c r="B134" s="62" t="s">
        <v>478</v>
      </c>
      <c r="C134" s="76">
        <v>973</v>
      </c>
      <c r="D134" s="77" t="s">
        <v>57</v>
      </c>
      <c r="E134" s="78" t="s">
        <v>479</v>
      </c>
      <c r="F134" s="149"/>
      <c r="G134" s="520"/>
      <c r="H134" s="762">
        <f>H137</f>
        <v>660.1</v>
      </c>
    </row>
    <row r="135" spans="1:8" ht="13.5" customHeight="1">
      <c r="A135" s="142"/>
      <c r="B135" s="146" t="s">
        <v>705</v>
      </c>
      <c r="C135" s="141"/>
      <c r="D135" s="145"/>
      <c r="E135" s="505"/>
      <c r="F135" s="526"/>
      <c r="G135" s="522"/>
      <c r="H135" s="783"/>
    </row>
    <row r="136" spans="1:8" ht="13.5" customHeight="1">
      <c r="A136" s="142"/>
      <c r="B136" s="146" t="s">
        <v>562</v>
      </c>
      <c r="C136" s="141"/>
      <c r="D136" s="145"/>
      <c r="E136" s="505"/>
      <c r="F136" s="526"/>
      <c r="G136" s="522"/>
      <c r="H136" s="783"/>
    </row>
    <row r="137" spans="1:8" ht="13.5" customHeight="1">
      <c r="A137" s="67" t="s">
        <v>459</v>
      </c>
      <c r="B137" s="894" t="s">
        <v>514</v>
      </c>
      <c r="C137" s="201">
        <v>973</v>
      </c>
      <c r="D137" s="567" t="s">
        <v>57</v>
      </c>
      <c r="E137" s="33" t="s">
        <v>479</v>
      </c>
      <c r="F137" s="524">
        <v>244</v>
      </c>
      <c r="G137" s="580"/>
      <c r="H137" s="684">
        <f>SUM(H138:H139)</f>
        <v>660.1</v>
      </c>
    </row>
    <row r="138" spans="1:8" ht="13.5" customHeight="1" hidden="1">
      <c r="A138" s="681" t="s">
        <v>563</v>
      </c>
      <c r="B138" s="442" t="s">
        <v>143</v>
      </c>
      <c r="C138" s="201">
        <v>973</v>
      </c>
      <c r="D138" s="567" t="s">
        <v>57</v>
      </c>
      <c r="E138" s="33" t="s">
        <v>479</v>
      </c>
      <c r="F138" s="524">
        <v>244</v>
      </c>
      <c r="G138" s="541">
        <v>226</v>
      </c>
      <c r="H138" s="784">
        <v>460.1</v>
      </c>
    </row>
    <row r="139" spans="1:8" ht="13.5" customHeight="1" hidden="1">
      <c r="A139" s="681" t="s">
        <v>564</v>
      </c>
      <c r="B139" s="334" t="s">
        <v>53</v>
      </c>
      <c r="C139" s="201">
        <v>973</v>
      </c>
      <c r="D139" s="567" t="s">
        <v>57</v>
      </c>
      <c r="E139" s="33" t="s">
        <v>479</v>
      </c>
      <c r="F139" s="527">
        <v>244</v>
      </c>
      <c r="G139" s="541">
        <v>310</v>
      </c>
      <c r="H139" s="784">
        <v>200</v>
      </c>
    </row>
    <row r="140" spans="1:8" ht="13.5" customHeight="1">
      <c r="A140" s="52" t="s">
        <v>460</v>
      </c>
      <c r="B140" s="1028" t="s">
        <v>650</v>
      </c>
      <c r="C140" s="140">
        <v>973</v>
      </c>
      <c r="D140" s="348" t="s">
        <v>57</v>
      </c>
      <c r="E140" s="519" t="s">
        <v>651</v>
      </c>
      <c r="F140" s="540"/>
      <c r="G140" s="520"/>
      <c r="H140" s="762">
        <f>H142</f>
        <v>211.4</v>
      </c>
    </row>
    <row r="141" spans="1:8" ht="13.5" customHeight="1">
      <c r="A141" s="66"/>
      <c r="B141" s="379" t="s">
        <v>707</v>
      </c>
      <c r="C141" s="200"/>
      <c r="D141" s="532"/>
      <c r="E141" s="109"/>
      <c r="F141" s="527"/>
      <c r="G141" s="541"/>
      <c r="H141" s="784"/>
    </row>
    <row r="142" spans="1:8" ht="13.5" customHeight="1">
      <c r="A142" s="67" t="s">
        <v>461</v>
      </c>
      <c r="B142" s="334" t="s">
        <v>514</v>
      </c>
      <c r="C142" s="201">
        <v>973</v>
      </c>
      <c r="D142" s="530" t="s">
        <v>57</v>
      </c>
      <c r="E142" s="33" t="s">
        <v>651</v>
      </c>
      <c r="F142" s="33">
        <v>244</v>
      </c>
      <c r="G142" s="33"/>
      <c r="H142" s="684">
        <f>H143</f>
        <v>211.4</v>
      </c>
    </row>
    <row r="143" spans="1:8" ht="13.5" customHeight="1" hidden="1">
      <c r="A143" s="67" t="s">
        <v>565</v>
      </c>
      <c r="B143" s="334" t="s">
        <v>143</v>
      </c>
      <c r="C143" s="201">
        <v>973</v>
      </c>
      <c r="D143" s="530" t="s">
        <v>57</v>
      </c>
      <c r="E143" s="33" t="s">
        <v>651</v>
      </c>
      <c r="F143" s="33">
        <v>244</v>
      </c>
      <c r="G143" s="33"/>
      <c r="H143" s="684">
        <v>211.4</v>
      </c>
    </row>
    <row r="144" spans="1:8" ht="13.5" customHeight="1">
      <c r="A144" s="500" t="s">
        <v>462</v>
      </c>
      <c r="B144" s="250" t="s">
        <v>706</v>
      </c>
      <c r="C144" s="80">
        <v>973</v>
      </c>
      <c r="D144" s="81" t="s">
        <v>57</v>
      </c>
      <c r="E144" s="68" t="s">
        <v>296</v>
      </c>
      <c r="F144" s="526"/>
      <c r="G144" s="522"/>
      <c r="H144" s="782">
        <f>SUM(H147:H148)</f>
        <v>329.9</v>
      </c>
    </row>
    <row r="145" spans="1:8" ht="13.5" customHeight="1">
      <c r="A145" s="66"/>
      <c r="B145" s="379" t="s">
        <v>96</v>
      </c>
      <c r="C145" s="141"/>
      <c r="D145" s="145"/>
      <c r="E145" s="505"/>
      <c r="F145" s="526"/>
      <c r="G145" s="522"/>
      <c r="H145" s="735"/>
    </row>
    <row r="146" spans="1:8" ht="13.5" customHeight="1">
      <c r="A146" s="66" t="s">
        <v>463</v>
      </c>
      <c r="B146" s="894" t="s">
        <v>514</v>
      </c>
      <c r="C146" s="327">
        <v>973</v>
      </c>
      <c r="D146" s="313" t="s">
        <v>57</v>
      </c>
      <c r="E146" s="540" t="s">
        <v>296</v>
      </c>
      <c r="F146" s="519">
        <v>244</v>
      </c>
      <c r="G146" s="33"/>
      <c r="H146" s="764">
        <f>SUM(H147:H148)</f>
        <v>329.9</v>
      </c>
    </row>
    <row r="147" spans="1:8" ht="13.5" customHeight="1" hidden="1">
      <c r="A147" s="67" t="s">
        <v>565</v>
      </c>
      <c r="B147" s="201" t="s">
        <v>410</v>
      </c>
      <c r="C147" s="327">
        <v>973</v>
      </c>
      <c r="D147" s="313" t="s">
        <v>57</v>
      </c>
      <c r="E147" s="540" t="s">
        <v>296</v>
      </c>
      <c r="F147" s="519">
        <v>244</v>
      </c>
      <c r="G147" s="520">
        <v>225</v>
      </c>
      <c r="H147" s="764">
        <v>320.9</v>
      </c>
    </row>
    <row r="148" spans="1:9" ht="13.5" customHeight="1" hidden="1">
      <c r="A148" s="67" t="s">
        <v>566</v>
      </c>
      <c r="B148" s="233" t="s">
        <v>143</v>
      </c>
      <c r="C148" s="327">
        <v>973</v>
      </c>
      <c r="D148" s="313" t="s">
        <v>57</v>
      </c>
      <c r="E148" s="540" t="s">
        <v>296</v>
      </c>
      <c r="F148" s="519">
        <v>244</v>
      </c>
      <c r="G148" s="520">
        <v>226</v>
      </c>
      <c r="H148" s="764">
        <v>9</v>
      </c>
      <c r="I148">
        <v>100</v>
      </c>
    </row>
    <row r="149" spans="1:8" ht="13.5" customHeight="1">
      <c r="A149" s="497" t="s">
        <v>464</v>
      </c>
      <c r="B149" s="251" t="s">
        <v>428</v>
      </c>
      <c r="C149" s="62">
        <v>973</v>
      </c>
      <c r="D149" s="79" t="s">
        <v>57</v>
      </c>
      <c r="E149" s="149" t="s">
        <v>298</v>
      </c>
      <c r="F149" s="519"/>
      <c r="G149" s="540"/>
      <c r="H149" s="780">
        <f>SUM(H152:H153)</f>
        <v>1554.9</v>
      </c>
    </row>
    <row r="150" spans="1:8" ht="13.5" customHeight="1">
      <c r="A150" s="240"/>
      <c r="B150" s="910" t="s">
        <v>567</v>
      </c>
      <c r="C150" s="128"/>
      <c r="D150" s="316"/>
      <c r="E150" s="526"/>
      <c r="F150" s="505"/>
      <c r="G150" s="526"/>
      <c r="H150" s="782"/>
    </row>
    <row r="151" spans="1:8" ht="13.5" customHeight="1">
      <c r="A151" s="67" t="s">
        <v>453</v>
      </c>
      <c r="B151" s="334" t="s">
        <v>514</v>
      </c>
      <c r="C151" s="327">
        <v>973</v>
      </c>
      <c r="D151" s="313" t="s">
        <v>57</v>
      </c>
      <c r="E151" s="540" t="s">
        <v>298</v>
      </c>
      <c r="F151" s="33">
        <v>244</v>
      </c>
      <c r="G151" s="33"/>
      <c r="H151" s="685">
        <f>SUM(H152:H153)</f>
        <v>1554.9</v>
      </c>
    </row>
    <row r="152" spans="1:9" ht="13.5" customHeight="1" hidden="1">
      <c r="A152" s="67" t="s">
        <v>568</v>
      </c>
      <c r="B152" s="233" t="s">
        <v>143</v>
      </c>
      <c r="C152" s="327">
        <v>973</v>
      </c>
      <c r="D152" s="313" t="s">
        <v>57</v>
      </c>
      <c r="E152" s="540" t="s">
        <v>298</v>
      </c>
      <c r="F152" s="519">
        <v>244</v>
      </c>
      <c r="G152" s="520">
        <v>226</v>
      </c>
      <c r="H152" s="764">
        <v>54.9</v>
      </c>
      <c r="I152">
        <v>90.3</v>
      </c>
    </row>
    <row r="153" spans="1:8" ht="13.5" customHeight="1" hidden="1">
      <c r="A153" s="65" t="s">
        <v>569</v>
      </c>
      <c r="B153" s="233" t="s">
        <v>391</v>
      </c>
      <c r="C153" s="327">
        <v>973</v>
      </c>
      <c r="D153" s="313" t="s">
        <v>57</v>
      </c>
      <c r="E153" s="540" t="s">
        <v>298</v>
      </c>
      <c r="F153" s="519">
        <v>244</v>
      </c>
      <c r="G153" s="520">
        <v>340</v>
      </c>
      <c r="H153" s="764">
        <v>1500</v>
      </c>
    </row>
    <row r="154" spans="1:10" ht="13.5" customHeight="1">
      <c r="A154" s="52" t="s">
        <v>465</v>
      </c>
      <c r="B154" s="911" t="s">
        <v>708</v>
      </c>
      <c r="C154" s="62">
        <v>973</v>
      </c>
      <c r="D154" s="79" t="s">
        <v>57</v>
      </c>
      <c r="E154" s="149" t="s">
        <v>429</v>
      </c>
      <c r="F154" s="519"/>
      <c r="G154" s="540"/>
      <c r="H154" s="780">
        <f>H158</f>
        <v>4799.8</v>
      </c>
      <c r="J154">
        <v>1298</v>
      </c>
    </row>
    <row r="155" spans="1:8" ht="13.5" customHeight="1">
      <c r="A155" s="500"/>
      <c r="B155" s="680" t="s">
        <v>709</v>
      </c>
      <c r="C155" s="128"/>
      <c r="D155" s="316"/>
      <c r="E155" s="526"/>
      <c r="F155" s="505"/>
      <c r="G155" s="526"/>
      <c r="H155" s="736"/>
    </row>
    <row r="156" spans="1:8" ht="13.5" customHeight="1">
      <c r="A156" s="500"/>
      <c r="B156" s="680" t="s">
        <v>430</v>
      </c>
      <c r="C156" s="128"/>
      <c r="D156" s="316"/>
      <c r="E156" s="526"/>
      <c r="F156" s="505"/>
      <c r="G156" s="526"/>
      <c r="H156" s="736"/>
    </row>
    <row r="157" spans="1:11" ht="13.5" customHeight="1">
      <c r="A157" s="343" t="s">
        <v>572</v>
      </c>
      <c r="B157" s="334" t="s">
        <v>514</v>
      </c>
      <c r="C157" s="327">
        <v>973</v>
      </c>
      <c r="D157" s="313" t="s">
        <v>57</v>
      </c>
      <c r="E157" s="540" t="s">
        <v>429</v>
      </c>
      <c r="F157" s="519">
        <v>244</v>
      </c>
      <c r="G157" s="33"/>
      <c r="H157" s="764">
        <f>H158</f>
        <v>4799.8</v>
      </c>
      <c r="J157">
        <v>1298</v>
      </c>
      <c r="K157">
        <v>3501.8</v>
      </c>
    </row>
    <row r="158" spans="1:8" s="234" customFormat="1" ht="13.5" customHeight="1" hidden="1">
      <c r="A158" s="65" t="s">
        <v>453</v>
      </c>
      <c r="B158" s="233" t="s">
        <v>143</v>
      </c>
      <c r="C158" s="327">
        <v>973</v>
      </c>
      <c r="D158" s="313" t="s">
        <v>57</v>
      </c>
      <c r="E158" s="540" t="s">
        <v>429</v>
      </c>
      <c r="F158" s="519">
        <v>244</v>
      </c>
      <c r="G158" s="540">
        <v>226</v>
      </c>
      <c r="H158" s="684">
        <v>4799.8</v>
      </c>
    </row>
    <row r="159" spans="1:10" ht="13.5" customHeight="1">
      <c r="A159" s="1034" t="s">
        <v>576</v>
      </c>
      <c r="B159" s="1058" t="s">
        <v>570</v>
      </c>
      <c r="C159" s="650">
        <v>973</v>
      </c>
      <c r="D159" s="620" t="s">
        <v>57</v>
      </c>
      <c r="E159" s="1059" t="s">
        <v>306</v>
      </c>
      <c r="F159" s="897"/>
      <c r="G159" s="1059"/>
      <c r="H159" s="780">
        <f>SUM(H162:H164)</f>
        <v>10909.3</v>
      </c>
      <c r="J159">
        <v>2427</v>
      </c>
    </row>
    <row r="160" spans="1:8" ht="13.5" customHeight="1">
      <c r="A160" s="1046"/>
      <c r="B160" s="1060" t="s">
        <v>571</v>
      </c>
      <c r="C160" s="611"/>
      <c r="D160" s="612"/>
      <c r="E160" s="596"/>
      <c r="F160" s="613"/>
      <c r="G160" s="596"/>
      <c r="H160" s="770"/>
    </row>
    <row r="161" spans="1:10" ht="13.5" customHeight="1">
      <c r="A161" s="1046" t="s">
        <v>652</v>
      </c>
      <c r="B161" s="1050" t="s">
        <v>514</v>
      </c>
      <c r="C161" s="650">
        <v>973</v>
      </c>
      <c r="D161" s="620" t="s">
        <v>57</v>
      </c>
      <c r="E161" s="1059" t="s">
        <v>306</v>
      </c>
      <c r="F161" s="897">
        <v>244</v>
      </c>
      <c r="G161" s="625"/>
      <c r="H161" s="737">
        <f>SUM(H162:H164)</f>
        <v>10909.3</v>
      </c>
      <c r="J161">
        <f>SUM(J162:J163)</f>
        <v>2427</v>
      </c>
    </row>
    <row r="162" spans="1:11" ht="13.5" customHeight="1" hidden="1">
      <c r="A162" s="1053" t="s">
        <v>573</v>
      </c>
      <c r="B162" s="619" t="s">
        <v>410</v>
      </c>
      <c r="C162" s="650">
        <v>973</v>
      </c>
      <c r="D162" s="620" t="s">
        <v>57</v>
      </c>
      <c r="E162" s="1059" t="s">
        <v>306</v>
      </c>
      <c r="F162" s="897">
        <v>244</v>
      </c>
      <c r="G162" s="1059">
        <v>226</v>
      </c>
      <c r="H162" s="764">
        <v>2008</v>
      </c>
      <c r="J162">
        <v>1808</v>
      </c>
      <c r="K162">
        <v>200</v>
      </c>
    </row>
    <row r="163" spans="1:11" ht="13.5" customHeight="1" hidden="1">
      <c r="A163" s="1034" t="s">
        <v>574</v>
      </c>
      <c r="B163" s="1061" t="s">
        <v>143</v>
      </c>
      <c r="C163" s="650">
        <v>973</v>
      </c>
      <c r="D163" s="620" t="s">
        <v>57</v>
      </c>
      <c r="E163" s="1059" t="s">
        <v>306</v>
      </c>
      <c r="F163" s="897">
        <v>244</v>
      </c>
      <c r="G163" s="1059">
        <v>225</v>
      </c>
      <c r="H163" s="778">
        <v>4801.3</v>
      </c>
      <c r="J163">
        <v>619</v>
      </c>
      <c r="K163">
        <v>4182.3</v>
      </c>
    </row>
    <row r="164" spans="1:8" ht="13.5" customHeight="1" hidden="1">
      <c r="A164" s="1034" t="s">
        <v>575</v>
      </c>
      <c r="B164" s="1061" t="s">
        <v>307</v>
      </c>
      <c r="C164" s="650">
        <v>973</v>
      </c>
      <c r="D164" s="620" t="s">
        <v>57</v>
      </c>
      <c r="E164" s="1059" t="s">
        <v>306</v>
      </c>
      <c r="F164" s="897">
        <v>244</v>
      </c>
      <c r="G164" s="1062">
        <v>310</v>
      </c>
      <c r="H164" s="778">
        <v>4100</v>
      </c>
    </row>
    <row r="165" spans="1:8" ht="13.5" customHeight="1">
      <c r="A165" s="1063" t="s">
        <v>653</v>
      </c>
      <c r="B165" s="1058" t="s">
        <v>577</v>
      </c>
      <c r="C165" s="640">
        <v>973</v>
      </c>
      <c r="D165" s="1064" t="s">
        <v>57</v>
      </c>
      <c r="E165" s="1065" t="s">
        <v>431</v>
      </c>
      <c r="F165" s="601"/>
      <c r="G165" s="601"/>
      <c r="H165" s="780">
        <f>H167</f>
        <v>1119.3</v>
      </c>
    </row>
    <row r="166" spans="1:8" ht="13.5" customHeight="1">
      <c r="A166" s="1039"/>
      <c r="B166" s="1066" t="s">
        <v>305</v>
      </c>
      <c r="C166" s="602"/>
      <c r="D166" s="645"/>
      <c r="E166" s="626"/>
      <c r="F166" s="625"/>
      <c r="G166" s="626"/>
      <c r="H166" s="770"/>
    </row>
    <row r="167" spans="1:8" ht="13.5" customHeight="1">
      <c r="A167" s="1053" t="s">
        <v>654</v>
      </c>
      <c r="B167" s="1050" t="s">
        <v>514</v>
      </c>
      <c r="C167" s="619">
        <v>973</v>
      </c>
      <c r="D167" s="615" t="s">
        <v>57</v>
      </c>
      <c r="E167" s="627" t="s">
        <v>431</v>
      </c>
      <c r="F167" s="191">
        <v>244</v>
      </c>
      <c r="G167" s="627"/>
      <c r="H167" s="764">
        <f>SUM(H168:H170)</f>
        <v>1119.3</v>
      </c>
    </row>
    <row r="168" spans="1:8" ht="13.5" customHeight="1" hidden="1">
      <c r="A168" s="898" t="s">
        <v>655</v>
      </c>
      <c r="B168" s="1067" t="s">
        <v>410</v>
      </c>
      <c r="C168" s="619">
        <v>973</v>
      </c>
      <c r="D168" s="615" t="s">
        <v>57</v>
      </c>
      <c r="E168" s="627" t="s">
        <v>431</v>
      </c>
      <c r="F168" s="191">
        <v>244</v>
      </c>
      <c r="G168" s="627"/>
      <c r="H168" s="764">
        <v>100</v>
      </c>
    </row>
    <row r="169" spans="1:8" ht="13.5" customHeight="1" hidden="1">
      <c r="A169" s="898" t="s">
        <v>656</v>
      </c>
      <c r="B169" s="1061" t="s">
        <v>143</v>
      </c>
      <c r="C169" s="619">
        <v>973</v>
      </c>
      <c r="D169" s="615" t="s">
        <v>57</v>
      </c>
      <c r="E169" s="627" t="s">
        <v>431</v>
      </c>
      <c r="F169" s="191">
        <v>244</v>
      </c>
      <c r="G169" s="627">
        <v>226</v>
      </c>
      <c r="H169" s="764">
        <v>504</v>
      </c>
    </row>
    <row r="170" spans="1:8" ht="13.5" customHeight="1" hidden="1">
      <c r="A170" s="1053" t="s">
        <v>578</v>
      </c>
      <c r="B170" s="619" t="s">
        <v>53</v>
      </c>
      <c r="C170" s="599">
        <v>973</v>
      </c>
      <c r="D170" s="620" t="s">
        <v>57</v>
      </c>
      <c r="E170" s="1059" t="s">
        <v>431</v>
      </c>
      <c r="F170" s="897">
        <v>244</v>
      </c>
      <c r="G170" s="1059">
        <v>310</v>
      </c>
      <c r="H170" s="778">
        <v>515.3</v>
      </c>
    </row>
    <row r="171" spans="1:8" ht="13.5" customHeight="1">
      <c r="A171" s="1063" t="s">
        <v>657</v>
      </c>
      <c r="B171" s="1068" t="s">
        <v>658</v>
      </c>
      <c r="C171" s="192">
        <v>973</v>
      </c>
      <c r="D171" s="1069" t="s">
        <v>57</v>
      </c>
      <c r="E171" s="1070" t="s">
        <v>660</v>
      </c>
      <c r="F171" s="897"/>
      <c r="G171" s="1059"/>
      <c r="H171" s="780">
        <f>H173</f>
        <v>211.4</v>
      </c>
    </row>
    <row r="172" spans="1:8" ht="13.5" customHeight="1">
      <c r="A172" s="1046"/>
      <c r="B172" s="1071" t="s">
        <v>659</v>
      </c>
      <c r="C172" s="922"/>
      <c r="D172" s="612"/>
      <c r="E172" s="596"/>
      <c r="F172" s="613"/>
      <c r="G172" s="596"/>
      <c r="H172" s="737"/>
    </row>
    <row r="173" spans="1:8" ht="13.5" customHeight="1">
      <c r="A173" s="1053" t="s">
        <v>661</v>
      </c>
      <c r="B173" s="1050" t="s">
        <v>514</v>
      </c>
      <c r="C173" s="192">
        <v>973</v>
      </c>
      <c r="D173" s="1069" t="s">
        <v>57</v>
      </c>
      <c r="E173" s="1070" t="s">
        <v>660</v>
      </c>
      <c r="F173" s="191">
        <v>244</v>
      </c>
      <c r="G173" s="627"/>
      <c r="H173" s="764">
        <f>H174</f>
        <v>211.4</v>
      </c>
    </row>
    <row r="174" spans="1:8" ht="13.5" customHeight="1" hidden="1">
      <c r="A174" s="287" t="s">
        <v>662</v>
      </c>
      <c r="B174" s="558" t="s">
        <v>143</v>
      </c>
      <c r="C174" s="201">
        <v>973</v>
      </c>
      <c r="D174" s="530" t="s">
        <v>57</v>
      </c>
      <c r="E174" s="524" t="s">
        <v>660</v>
      </c>
      <c r="F174" s="33">
        <v>244</v>
      </c>
      <c r="G174" s="524"/>
      <c r="H174" s="764">
        <v>211.4</v>
      </c>
    </row>
    <row r="175" spans="1:8" ht="13.5" customHeight="1">
      <c r="A175" s="430" t="s">
        <v>119</v>
      </c>
      <c r="B175" s="250" t="s">
        <v>59</v>
      </c>
      <c r="C175" s="529">
        <v>973</v>
      </c>
      <c r="D175" s="70" t="s">
        <v>60</v>
      </c>
      <c r="E175" s="71"/>
      <c r="F175" s="581"/>
      <c r="G175" s="581"/>
      <c r="H175" s="765">
        <f>H176+H185+H192</f>
        <v>2886</v>
      </c>
    </row>
    <row r="176" spans="1:8" ht="13.5" customHeight="1">
      <c r="A176" s="19" t="s">
        <v>120</v>
      </c>
      <c r="B176" s="655" t="s">
        <v>368</v>
      </c>
      <c r="C176" s="76">
        <v>973</v>
      </c>
      <c r="D176" s="77" t="s">
        <v>60</v>
      </c>
      <c r="E176" s="78" t="s">
        <v>62</v>
      </c>
      <c r="F176" s="540"/>
      <c r="G176" s="520"/>
      <c r="H176" s="376">
        <f>H179+H181</f>
        <v>645</v>
      </c>
    </row>
    <row r="177" spans="1:8" ht="13.5" customHeight="1">
      <c r="A177" s="47"/>
      <c r="B177" s="243" t="s">
        <v>663</v>
      </c>
      <c r="C177" s="80"/>
      <c r="D177" s="81"/>
      <c r="E177" s="68"/>
      <c r="F177" s="526"/>
      <c r="G177" s="522"/>
      <c r="H177" s="759"/>
    </row>
    <row r="178" spans="1:8" ht="13.5" customHeight="1">
      <c r="A178" s="47"/>
      <c r="B178" s="243" t="s">
        <v>579</v>
      </c>
      <c r="C178" s="80"/>
      <c r="D178" s="81"/>
      <c r="E178" s="68"/>
      <c r="F178" s="526"/>
      <c r="G178" s="522"/>
      <c r="H178" s="759"/>
    </row>
    <row r="179" spans="1:8" ht="13.5" customHeight="1">
      <c r="A179" s="29" t="s">
        <v>584</v>
      </c>
      <c r="B179" s="334" t="s">
        <v>514</v>
      </c>
      <c r="C179" s="252">
        <v>973</v>
      </c>
      <c r="D179" s="350" t="s">
        <v>60</v>
      </c>
      <c r="E179" s="34" t="s">
        <v>62</v>
      </c>
      <c r="F179" s="33">
        <v>244</v>
      </c>
      <c r="G179" s="33"/>
      <c r="H179" s="760">
        <v>90</v>
      </c>
    </row>
    <row r="180" spans="1:8" ht="13.5" customHeight="1" hidden="1">
      <c r="A180" s="912" t="s">
        <v>585</v>
      </c>
      <c r="B180" s="200" t="s">
        <v>490</v>
      </c>
      <c r="C180" s="200">
        <v>973</v>
      </c>
      <c r="D180" s="145" t="s">
        <v>60</v>
      </c>
      <c r="E180" s="505" t="s">
        <v>62</v>
      </c>
      <c r="F180" s="526">
        <v>244</v>
      </c>
      <c r="G180" s="522">
        <v>290</v>
      </c>
      <c r="H180" s="918">
        <v>90</v>
      </c>
    </row>
    <row r="181" spans="1:8" ht="13.5" customHeight="1">
      <c r="A181" s="46" t="s">
        <v>586</v>
      </c>
      <c r="B181" s="914" t="s">
        <v>728</v>
      </c>
      <c r="C181" s="140">
        <v>973</v>
      </c>
      <c r="D181" s="348" t="s">
        <v>60</v>
      </c>
      <c r="E181" s="519" t="s">
        <v>62</v>
      </c>
      <c r="F181" s="348" t="s">
        <v>580</v>
      </c>
      <c r="G181" s="520"/>
      <c r="H181" s="920">
        <v>555</v>
      </c>
    </row>
    <row r="182" spans="1:8" ht="13.5" customHeight="1">
      <c r="A182" s="45"/>
      <c r="B182" s="905" t="s">
        <v>581</v>
      </c>
      <c r="C182" s="200"/>
      <c r="D182" s="532"/>
      <c r="E182" s="109"/>
      <c r="F182" s="532"/>
      <c r="G182" s="541"/>
      <c r="H182" s="913"/>
    </row>
    <row r="183" spans="1:8" ht="13.5" customHeight="1" hidden="1">
      <c r="A183" s="46" t="s">
        <v>587</v>
      </c>
      <c r="B183" s="914" t="s">
        <v>582</v>
      </c>
      <c r="C183" s="140">
        <v>973</v>
      </c>
      <c r="D183" s="348" t="s">
        <v>60</v>
      </c>
      <c r="E183" s="519" t="s">
        <v>62</v>
      </c>
      <c r="F183" s="348" t="s">
        <v>580</v>
      </c>
      <c r="G183" s="505">
        <v>241</v>
      </c>
      <c r="H183" s="917">
        <v>555</v>
      </c>
    </row>
    <row r="184" spans="1:8" ht="13.5" customHeight="1" hidden="1">
      <c r="A184" s="45"/>
      <c r="B184" s="905" t="s">
        <v>583</v>
      </c>
      <c r="C184" s="200"/>
      <c r="D184" s="532"/>
      <c r="E184" s="109"/>
      <c r="F184" s="532"/>
      <c r="G184" s="109"/>
      <c r="H184" s="919"/>
    </row>
    <row r="185" spans="1:8" ht="13.5" customHeight="1">
      <c r="A185" s="27" t="s">
        <v>121</v>
      </c>
      <c r="B185" s="243" t="s">
        <v>341</v>
      </c>
      <c r="C185" s="80">
        <v>973</v>
      </c>
      <c r="D185" s="81" t="s">
        <v>60</v>
      </c>
      <c r="E185" s="68" t="s">
        <v>61</v>
      </c>
      <c r="F185" s="526"/>
      <c r="G185" s="522"/>
      <c r="H185" s="763">
        <f>H187</f>
        <v>1365</v>
      </c>
    </row>
    <row r="186" spans="1:8" ht="13.5" customHeight="1">
      <c r="A186" s="25"/>
      <c r="B186" s="243" t="s">
        <v>664</v>
      </c>
      <c r="C186" s="80"/>
      <c r="D186" s="81"/>
      <c r="E186" s="68"/>
      <c r="F186" s="526"/>
      <c r="G186" s="522"/>
      <c r="H186" s="759"/>
    </row>
    <row r="187" spans="1:8" ht="13.5" customHeight="1">
      <c r="A187" s="46" t="s">
        <v>151</v>
      </c>
      <c r="B187" s="914" t="s">
        <v>728</v>
      </c>
      <c r="C187" s="140">
        <v>973</v>
      </c>
      <c r="D187" s="348" t="s">
        <v>60</v>
      </c>
      <c r="E187" s="519" t="s">
        <v>61</v>
      </c>
      <c r="F187" s="348" t="s">
        <v>580</v>
      </c>
      <c r="G187" s="519"/>
      <c r="H187" s="566">
        <v>1365</v>
      </c>
    </row>
    <row r="188" spans="1:8" ht="13.5" customHeight="1">
      <c r="A188" s="45"/>
      <c r="B188" s="905" t="s">
        <v>581</v>
      </c>
      <c r="C188" s="200"/>
      <c r="D188" s="532"/>
      <c r="E188" s="109"/>
      <c r="F188" s="532"/>
      <c r="G188" s="109"/>
      <c r="H188" s="553"/>
    </row>
    <row r="189" spans="1:8" ht="13.5" customHeight="1" hidden="1">
      <c r="A189" s="46" t="s">
        <v>588</v>
      </c>
      <c r="B189" s="914" t="s">
        <v>582</v>
      </c>
      <c r="C189" s="140">
        <v>973</v>
      </c>
      <c r="D189" s="348" t="s">
        <v>60</v>
      </c>
      <c r="E189" s="519" t="s">
        <v>61</v>
      </c>
      <c r="F189" s="348" t="s">
        <v>580</v>
      </c>
      <c r="G189" s="519">
        <v>241</v>
      </c>
      <c r="H189" s="916">
        <v>680</v>
      </c>
    </row>
    <row r="190" spans="1:8" ht="13.5" customHeight="1" hidden="1">
      <c r="A190" s="45"/>
      <c r="B190" s="905" t="s">
        <v>583</v>
      </c>
      <c r="C190" s="200"/>
      <c r="D190" s="532"/>
      <c r="E190" s="109"/>
      <c r="F190" s="532"/>
      <c r="G190" s="109"/>
      <c r="H190" s="553"/>
    </row>
    <row r="191" spans="1:8" ht="13.5" customHeight="1">
      <c r="A191" s="47"/>
      <c r="B191" s="87" t="s">
        <v>433</v>
      </c>
      <c r="C191" s="141">
        <v>973</v>
      </c>
      <c r="D191" s="531" t="s">
        <v>60</v>
      </c>
      <c r="E191" s="421" t="s">
        <v>434</v>
      </c>
      <c r="F191" s="531"/>
      <c r="G191" s="109"/>
      <c r="H191" s="915">
        <f>H195</f>
        <v>876</v>
      </c>
    </row>
    <row r="192" spans="1:8" ht="13.5" customHeight="1">
      <c r="A192" s="58" t="s">
        <v>355</v>
      </c>
      <c r="B192" s="62" t="s">
        <v>347</v>
      </c>
      <c r="C192" s="542">
        <v>973</v>
      </c>
      <c r="D192" s="584" t="s">
        <v>60</v>
      </c>
      <c r="E192" s="585" t="s">
        <v>434</v>
      </c>
      <c r="F192" s="584"/>
      <c r="G192" s="585"/>
      <c r="H192" s="762">
        <f>H195</f>
        <v>876</v>
      </c>
    </row>
    <row r="193" spans="1:8" ht="12.75" customHeight="1">
      <c r="A193" s="27"/>
      <c r="B193" s="49" t="s">
        <v>346</v>
      </c>
      <c r="C193" s="402"/>
      <c r="D193" s="586"/>
      <c r="E193" s="587"/>
      <c r="F193" s="586"/>
      <c r="G193" s="587"/>
      <c r="H193" s="724"/>
    </row>
    <row r="194" spans="1:8" ht="12.75" customHeight="1">
      <c r="A194" s="27"/>
      <c r="B194" s="49" t="s">
        <v>677</v>
      </c>
      <c r="C194" s="402"/>
      <c r="D194" s="586"/>
      <c r="E194" s="587"/>
      <c r="F194" s="586"/>
      <c r="G194" s="587"/>
      <c r="H194" s="722"/>
    </row>
    <row r="195" spans="1:8" ht="12.75" customHeight="1">
      <c r="A195" s="16" t="s">
        <v>373</v>
      </c>
      <c r="B195" s="437" t="s">
        <v>605</v>
      </c>
      <c r="C195" s="542">
        <v>973</v>
      </c>
      <c r="D195" s="584" t="s">
        <v>60</v>
      </c>
      <c r="E195" s="585" t="s">
        <v>434</v>
      </c>
      <c r="F195" s="584" t="s">
        <v>432</v>
      </c>
      <c r="G195" s="426"/>
      <c r="H195" s="761">
        <v>876</v>
      </c>
    </row>
    <row r="196" spans="1:8" ht="12.75" customHeight="1">
      <c r="A196" s="16" t="s">
        <v>589</v>
      </c>
      <c r="B196" s="914" t="s">
        <v>728</v>
      </c>
      <c r="C196" s="542">
        <v>973</v>
      </c>
      <c r="D196" s="584" t="s">
        <v>60</v>
      </c>
      <c r="E196" s="585" t="s">
        <v>434</v>
      </c>
      <c r="F196" s="584" t="s">
        <v>580</v>
      </c>
      <c r="G196" s="426"/>
      <c r="H196" s="727">
        <v>876</v>
      </c>
    </row>
    <row r="197" spans="1:8" ht="13.5" customHeight="1">
      <c r="A197" s="17"/>
      <c r="B197" s="905" t="s">
        <v>581</v>
      </c>
      <c r="C197" s="200"/>
      <c r="D197" s="590"/>
      <c r="E197" s="591"/>
      <c r="F197" s="592"/>
      <c r="G197" s="421"/>
      <c r="H197" s="728"/>
    </row>
    <row r="198" spans="1:8" ht="12.75" customHeight="1" hidden="1">
      <c r="A198" s="23"/>
      <c r="B198" s="647" t="s">
        <v>449</v>
      </c>
      <c r="C198" s="557">
        <v>973</v>
      </c>
      <c r="D198" s="588" t="s">
        <v>60</v>
      </c>
      <c r="E198" s="648" t="s">
        <v>356</v>
      </c>
      <c r="F198" s="588" t="s">
        <v>432</v>
      </c>
      <c r="G198" s="583"/>
      <c r="H198" s="729"/>
    </row>
    <row r="199" spans="1:8" ht="12.75" customHeight="1" hidden="1">
      <c r="A199" s="17"/>
      <c r="B199" s="589" t="s">
        <v>435</v>
      </c>
      <c r="C199" s="200"/>
      <c r="D199" s="590"/>
      <c r="E199" s="591"/>
      <c r="F199" s="592"/>
      <c r="G199" s="421"/>
      <c r="H199" s="728"/>
    </row>
    <row r="200" spans="1:8" ht="12.75" customHeight="1" hidden="1">
      <c r="A200" s="25"/>
      <c r="B200" s="593" t="s">
        <v>436</v>
      </c>
      <c r="C200" s="542">
        <v>973</v>
      </c>
      <c r="D200" s="584" t="s">
        <v>60</v>
      </c>
      <c r="E200" s="585" t="s">
        <v>437</v>
      </c>
      <c r="F200" s="594" t="s">
        <v>432</v>
      </c>
      <c r="G200" s="420"/>
      <c r="H200" s="730"/>
    </row>
    <row r="201" spans="1:8" ht="12.75" customHeight="1" hidden="1">
      <c r="A201" s="25"/>
      <c r="B201" s="593" t="s">
        <v>438</v>
      </c>
      <c r="C201" s="141"/>
      <c r="D201" s="594"/>
      <c r="E201" s="420"/>
      <c r="F201" s="594"/>
      <c r="G201" s="420"/>
      <c r="H201" s="730"/>
    </row>
    <row r="202" spans="1:8" ht="12.75" customHeight="1" hidden="1">
      <c r="A202" s="17"/>
      <c r="B202" s="589" t="s">
        <v>439</v>
      </c>
      <c r="C202" s="200"/>
      <c r="D202" s="590"/>
      <c r="E202" s="421"/>
      <c r="F202" s="590"/>
      <c r="G202" s="421"/>
      <c r="H202" s="728"/>
    </row>
    <row r="203" spans="1:250" s="10" customFormat="1" ht="12.75" customHeight="1" hidden="1">
      <c r="A203" s="17" t="s">
        <v>374</v>
      </c>
      <c r="B203" s="569" t="s">
        <v>370</v>
      </c>
      <c r="C203" s="402">
        <v>973</v>
      </c>
      <c r="D203" s="586" t="s">
        <v>60</v>
      </c>
      <c r="E203" s="587" t="s">
        <v>434</v>
      </c>
      <c r="F203" s="592" t="s">
        <v>432</v>
      </c>
      <c r="G203" s="421">
        <v>241</v>
      </c>
      <c r="H203" s="731" t="e">
        <f>SUM(#REF!)</f>
        <v>#REF!</v>
      </c>
      <c r="I203" s="51"/>
      <c r="J203" s="12"/>
      <c r="K203" s="237"/>
      <c r="L203" s="236"/>
      <c r="M203" s="31"/>
      <c r="N203" s="51"/>
      <c r="O203" s="12"/>
      <c r="P203" s="51"/>
      <c r="Q203" s="12"/>
      <c r="R203" s="238"/>
      <c r="S203" s="237"/>
      <c r="T203" s="236"/>
      <c r="U203" s="31"/>
      <c r="V203" s="51"/>
      <c r="W203" s="12"/>
      <c r="X203" s="51"/>
      <c r="Y203" s="12"/>
      <c r="Z203" s="238"/>
      <c r="AA203" s="237"/>
      <c r="AB203" s="236"/>
      <c r="AC203" s="31"/>
      <c r="AD203" s="51"/>
      <c r="AE203" s="12"/>
      <c r="AF203" s="51"/>
      <c r="AG203" s="12"/>
      <c r="AH203" s="238"/>
      <c r="AI203" s="237"/>
      <c r="AJ203" s="236"/>
      <c r="AK203" s="31"/>
      <c r="AL203" s="51"/>
      <c r="AM203" s="12"/>
      <c r="AN203" s="51"/>
      <c r="AO203" s="12"/>
      <c r="AP203" s="238"/>
      <c r="AQ203" s="237"/>
      <c r="AR203" s="236"/>
      <c r="AS203" s="31"/>
      <c r="AT203" s="51"/>
      <c r="AU203" s="12"/>
      <c r="AV203" s="51"/>
      <c r="AW203" s="12"/>
      <c r="AX203" s="238"/>
      <c r="AY203" s="237"/>
      <c r="AZ203" s="236"/>
      <c r="BA203" s="31"/>
      <c r="BB203" s="51"/>
      <c r="BC203" s="12"/>
      <c r="BD203" s="51"/>
      <c r="BE203" s="12"/>
      <c r="BF203" s="238"/>
      <c r="BG203" s="237"/>
      <c r="BH203" s="236"/>
      <c r="BI203" s="31"/>
      <c r="BJ203" s="51"/>
      <c r="BK203" s="12"/>
      <c r="BL203" s="51"/>
      <c r="BM203" s="12"/>
      <c r="BN203" s="238"/>
      <c r="BO203" s="237"/>
      <c r="BP203" s="236"/>
      <c r="BQ203" s="31"/>
      <c r="BR203" s="51"/>
      <c r="BS203" s="12"/>
      <c r="BT203" s="51"/>
      <c r="BU203" s="12"/>
      <c r="BV203" s="238"/>
      <c r="BW203" s="237"/>
      <c r="BX203" s="236"/>
      <c r="BY203" s="31"/>
      <c r="BZ203" s="51"/>
      <c r="CA203" s="12"/>
      <c r="CB203" s="51"/>
      <c r="CC203" s="12"/>
      <c r="CD203" s="238"/>
      <c r="CE203" s="237"/>
      <c r="CF203" s="236"/>
      <c r="CG203" s="31"/>
      <c r="CH203" s="51"/>
      <c r="CI203" s="12"/>
      <c r="CJ203" s="51"/>
      <c r="CK203" s="12"/>
      <c r="CL203" s="238"/>
      <c r="CM203" s="237"/>
      <c r="CN203" s="236"/>
      <c r="CO203" s="31"/>
      <c r="CP203" s="51"/>
      <c r="CQ203" s="12"/>
      <c r="CR203" s="51"/>
      <c r="CS203" s="12"/>
      <c r="CT203" s="238"/>
      <c r="CU203" s="237"/>
      <c r="CV203" s="236"/>
      <c r="CW203" s="31"/>
      <c r="CX203" s="51"/>
      <c r="CY203" s="12"/>
      <c r="CZ203" s="51"/>
      <c r="DA203" s="12"/>
      <c r="DB203" s="238"/>
      <c r="DC203" s="237"/>
      <c r="DD203" s="236"/>
      <c r="DE203" s="31"/>
      <c r="DF203" s="51"/>
      <c r="DG203" s="12"/>
      <c r="DH203" s="51"/>
      <c r="DI203" s="12"/>
      <c r="DJ203" s="238"/>
      <c r="DK203" s="237"/>
      <c r="DL203" s="236"/>
      <c r="DM203" s="31"/>
      <c r="DN203" s="51"/>
      <c r="DO203" s="12"/>
      <c r="DP203" s="51"/>
      <c r="DQ203" s="12"/>
      <c r="DR203" s="238"/>
      <c r="DS203" s="237"/>
      <c r="DT203" s="236"/>
      <c r="DU203" s="31"/>
      <c r="DV203" s="51"/>
      <c r="DW203" s="12"/>
      <c r="DX203" s="51"/>
      <c r="DY203" s="12"/>
      <c r="DZ203" s="238"/>
      <c r="EA203" s="237"/>
      <c r="EB203" s="236"/>
      <c r="EC203" s="31"/>
      <c r="ED203" s="51"/>
      <c r="EE203" s="12"/>
      <c r="EF203" s="51"/>
      <c r="EG203" s="12"/>
      <c r="EH203" s="238"/>
      <c r="EI203" s="237"/>
      <c r="EJ203" s="236"/>
      <c r="EK203" s="31"/>
      <c r="EL203" s="51"/>
      <c r="EM203" s="12"/>
      <c r="EN203" s="51"/>
      <c r="EO203" s="12"/>
      <c r="EP203" s="238"/>
      <c r="EQ203" s="237"/>
      <c r="ER203" s="236"/>
      <c r="ES203" s="31"/>
      <c r="ET203" s="51"/>
      <c r="EU203" s="12"/>
      <c r="EV203" s="51"/>
      <c r="EW203" s="12"/>
      <c r="EX203" s="238"/>
      <c r="EY203" s="237"/>
      <c r="EZ203" s="236"/>
      <c r="FA203" s="31"/>
      <c r="FB203" s="51"/>
      <c r="FC203" s="12"/>
      <c r="FD203" s="51"/>
      <c r="FE203" s="12"/>
      <c r="FF203" s="238"/>
      <c r="FG203" s="237"/>
      <c r="FH203" s="236"/>
      <c r="FI203" s="31"/>
      <c r="FJ203" s="51"/>
      <c r="FK203" s="12"/>
      <c r="FL203" s="51"/>
      <c r="FM203" s="12"/>
      <c r="FN203" s="238"/>
      <c r="FO203" s="237"/>
      <c r="FP203" s="236"/>
      <c r="FQ203" s="31"/>
      <c r="FR203" s="51"/>
      <c r="FS203" s="12"/>
      <c r="FT203" s="51"/>
      <c r="FU203" s="12"/>
      <c r="FV203" s="238"/>
      <c r="FW203" s="237"/>
      <c r="FX203" s="236"/>
      <c r="FY203" s="31"/>
      <c r="FZ203" s="51"/>
      <c r="GA203" s="12"/>
      <c r="GB203" s="51"/>
      <c r="GC203" s="12"/>
      <c r="GD203" s="238"/>
      <c r="GE203" s="237"/>
      <c r="GF203" s="236"/>
      <c r="GG203" s="31"/>
      <c r="GH203" s="51"/>
      <c r="GI203" s="12"/>
      <c r="GJ203" s="51"/>
      <c r="GK203" s="12"/>
      <c r="GL203" s="238"/>
      <c r="GM203" s="237"/>
      <c r="GN203" s="236"/>
      <c r="GO203" s="31"/>
      <c r="GP203" s="51"/>
      <c r="GQ203" s="12"/>
      <c r="GR203" s="51"/>
      <c r="GS203" s="12"/>
      <c r="GT203" s="238"/>
      <c r="GU203" s="237"/>
      <c r="GV203" s="236"/>
      <c r="GW203" s="31"/>
      <c r="GX203" s="51"/>
      <c r="GY203" s="12"/>
      <c r="GZ203" s="51"/>
      <c r="HA203" s="12"/>
      <c r="HB203" s="238"/>
      <c r="HC203" s="237"/>
      <c r="HD203" s="236"/>
      <c r="HE203" s="31"/>
      <c r="HF203" s="51"/>
      <c r="HG203" s="12"/>
      <c r="HH203" s="51"/>
      <c r="HI203" s="12"/>
      <c r="HJ203" s="238"/>
      <c r="HK203" s="237"/>
      <c r="HL203" s="236"/>
      <c r="HM203" s="31"/>
      <c r="HN203" s="51"/>
      <c r="HO203" s="12"/>
      <c r="HP203" s="51"/>
      <c r="HQ203" s="12"/>
      <c r="HR203" s="238"/>
      <c r="HS203" s="237"/>
      <c r="HT203" s="236"/>
      <c r="HU203" s="31"/>
      <c r="HV203" s="51"/>
      <c r="HW203" s="12"/>
      <c r="HX203" s="51"/>
      <c r="HY203" s="12"/>
      <c r="HZ203" s="238"/>
      <c r="IA203" s="237"/>
      <c r="IB203" s="236"/>
      <c r="IC203" s="31"/>
      <c r="ID203" s="51"/>
      <c r="IE203" s="12"/>
      <c r="IF203" s="51"/>
      <c r="IG203" s="12"/>
      <c r="IH203" s="238"/>
      <c r="II203" s="237"/>
      <c r="IJ203" s="236"/>
      <c r="IK203" s="31"/>
      <c r="IL203" s="51"/>
      <c r="IM203" s="12"/>
      <c r="IN203" s="51"/>
      <c r="IO203" s="12"/>
      <c r="IP203" s="238"/>
    </row>
    <row r="204" spans="1:250" s="10" customFormat="1" ht="12.75" customHeight="1" hidden="1">
      <c r="A204" s="193" t="s">
        <v>122</v>
      </c>
      <c r="B204" s="595" t="s">
        <v>97</v>
      </c>
      <c r="C204" s="431">
        <v>973</v>
      </c>
      <c r="D204" s="432" t="s">
        <v>63</v>
      </c>
      <c r="E204" s="191"/>
      <c r="F204" s="596"/>
      <c r="G204" s="597"/>
      <c r="H204" s="732" t="e">
        <f>H205+#REF!</f>
        <v>#REF!</v>
      </c>
      <c r="I204" s="51"/>
      <c r="J204" s="12"/>
      <c r="K204" s="59"/>
      <c r="L204" s="236"/>
      <c r="M204" s="31"/>
      <c r="N204" s="51"/>
      <c r="O204" s="12"/>
      <c r="P204" s="51"/>
      <c r="Q204" s="12"/>
      <c r="R204" s="239"/>
      <c r="S204" s="59"/>
      <c r="T204" s="236"/>
      <c r="U204" s="31"/>
      <c r="V204" s="51"/>
      <c r="W204" s="12"/>
      <c r="X204" s="51"/>
      <c r="Y204" s="12"/>
      <c r="Z204" s="239"/>
      <c r="AA204" s="59"/>
      <c r="AB204" s="236"/>
      <c r="AC204" s="31"/>
      <c r="AD204" s="51"/>
      <c r="AE204" s="12"/>
      <c r="AF204" s="51"/>
      <c r="AG204" s="12"/>
      <c r="AH204" s="239"/>
      <c r="AI204" s="59"/>
      <c r="AJ204" s="236"/>
      <c r="AK204" s="31"/>
      <c r="AL204" s="51"/>
      <c r="AM204" s="12"/>
      <c r="AN204" s="51"/>
      <c r="AO204" s="12"/>
      <c r="AP204" s="239"/>
      <c r="AQ204" s="59"/>
      <c r="AR204" s="236"/>
      <c r="AS204" s="31"/>
      <c r="AT204" s="51"/>
      <c r="AU204" s="12"/>
      <c r="AV204" s="51"/>
      <c r="AW204" s="12"/>
      <c r="AX204" s="239"/>
      <c r="AY204" s="59"/>
      <c r="AZ204" s="236"/>
      <c r="BA204" s="31"/>
      <c r="BB204" s="51"/>
      <c r="BC204" s="12"/>
      <c r="BD204" s="51"/>
      <c r="BE204" s="12"/>
      <c r="BF204" s="239"/>
      <c r="BG204" s="59"/>
      <c r="BH204" s="236"/>
      <c r="BI204" s="31"/>
      <c r="BJ204" s="51"/>
      <c r="BK204" s="12"/>
      <c r="BL204" s="51"/>
      <c r="BM204" s="12"/>
      <c r="BN204" s="239"/>
      <c r="BO204" s="59"/>
      <c r="BP204" s="236"/>
      <c r="BQ204" s="31"/>
      <c r="BR204" s="51"/>
      <c r="BS204" s="12"/>
      <c r="BT204" s="51"/>
      <c r="BU204" s="12"/>
      <c r="BV204" s="239"/>
      <c r="BW204" s="59"/>
      <c r="BX204" s="236"/>
      <c r="BY204" s="31"/>
      <c r="BZ204" s="51"/>
      <c r="CA204" s="12"/>
      <c r="CB204" s="51"/>
      <c r="CC204" s="12"/>
      <c r="CD204" s="239"/>
      <c r="CE204" s="59"/>
      <c r="CF204" s="236"/>
      <c r="CG204" s="31"/>
      <c r="CH204" s="51"/>
      <c r="CI204" s="12"/>
      <c r="CJ204" s="51"/>
      <c r="CK204" s="12"/>
      <c r="CL204" s="239"/>
      <c r="CM204" s="59"/>
      <c r="CN204" s="236"/>
      <c r="CO204" s="31"/>
      <c r="CP204" s="51"/>
      <c r="CQ204" s="12"/>
      <c r="CR204" s="51"/>
      <c r="CS204" s="12"/>
      <c r="CT204" s="239"/>
      <c r="CU204" s="59"/>
      <c r="CV204" s="236"/>
      <c r="CW204" s="31"/>
      <c r="CX204" s="51"/>
      <c r="CY204" s="12"/>
      <c r="CZ204" s="51"/>
      <c r="DA204" s="12"/>
      <c r="DB204" s="239"/>
      <c r="DC204" s="59"/>
      <c r="DD204" s="236"/>
      <c r="DE204" s="31"/>
      <c r="DF204" s="51"/>
      <c r="DG204" s="12"/>
      <c r="DH204" s="51"/>
      <c r="DI204" s="12"/>
      <c r="DJ204" s="239"/>
      <c r="DK204" s="59"/>
      <c r="DL204" s="236"/>
      <c r="DM204" s="31"/>
      <c r="DN204" s="51"/>
      <c r="DO204" s="12"/>
      <c r="DP204" s="51"/>
      <c r="DQ204" s="12"/>
      <c r="DR204" s="239"/>
      <c r="DS204" s="59"/>
      <c r="DT204" s="236"/>
      <c r="DU204" s="31"/>
      <c r="DV204" s="51"/>
      <c r="DW204" s="12"/>
      <c r="DX204" s="51"/>
      <c r="DY204" s="12"/>
      <c r="DZ204" s="239"/>
      <c r="EA204" s="59"/>
      <c r="EB204" s="236"/>
      <c r="EC204" s="31"/>
      <c r="ED204" s="51"/>
      <c r="EE204" s="12"/>
      <c r="EF204" s="51"/>
      <c r="EG204" s="12"/>
      <c r="EH204" s="239"/>
      <c r="EI204" s="59"/>
      <c r="EJ204" s="236"/>
      <c r="EK204" s="31"/>
      <c r="EL204" s="51"/>
      <c r="EM204" s="12"/>
      <c r="EN204" s="51"/>
      <c r="EO204" s="12"/>
      <c r="EP204" s="239"/>
      <c r="EQ204" s="59"/>
      <c r="ER204" s="236"/>
      <c r="ES204" s="31"/>
      <c r="ET204" s="51"/>
      <c r="EU204" s="12"/>
      <c r="EV204" s="51"/>
      <c r="EW204" s="12"/>
      <c r="EX204" s="239"/>
      <c r="EY204" s="59"/>
      <c r="EZ204" s="236"/>
      <c r="FA204" s="31"/>
      <c r="FB204" s="51"/>
      <c r="FC204" s="12"/>
      <c r="FD204" s="51"/>
      <c r="FE204" s="12"/>
      <c r="FF204" s="239"/>
      <c r="FG204" s="59"/>
      <c r="FH204" s="236"/>
      <c r="FI204" s="31"/>
      <c r="FJ204" s="51"/>
      <c r="FK204" s="12"/>
      <c r="FL204" s="51"/>
      <c r="FM204" s="12"/>
      <c r="FN204" s="239"/>
      <c r="FO204" s="59"/>
      <c r="FP204" s="236"/>
      <c r="FQ204" s="31"/>
      <c r="FR204" s="51"/>
      <c r="FS204" s="12"/>
      <c r="FT204" s="51"/>
      <c r="FU204" s="12"/>
      <c r="FV204" s="239"/>
      <c r="FW204" s="59"/>
      <c r="FX204" s="236"/>
      <c r="FY204" s="31"/>
      <c r="FZ204" s="51"/>
      <c r="GA204" s="12"/>
      <c r="GB204" s="51"/>
      <c r="GC204" s="12"/>
      <c r="GD204" s="239"/>
      <c r="GE204" s="59"/>
      <c r="GF204" s="236"/>
      <c r="GG204" s="31"/>
      <c r="GH204" s="51"/>
      <c r="GI204" s="12"/>
      <c r="GJ204" s="51"/>
      <c r="GK204" s="12"/>
      <c r="GL204" s="239"/>
      <c r="GM204" s="59"/>
      <c r="GN204" s="236"/>
      <c r="GO204" s="31"/>
      <c r="GP204" s="51"/>
      <c r="GQ204" s="12"/>
      <c r="GR204" s="51"/>
      <c r="GS204" s="12"/>
      <c r="GT204" s="239"/>
      <c r="GU204" s="59"/>
      <c r="GV204" s="236"/>
      <c r="GW204" s="31"/>
      <c r="GX204" s="51"/>
      <c r="GY204" s="12"/>
      <c r="GZ204" s="51"/>
      <c r="HA204" s="12"/>
      <c r="HB204" s="239"/>
      <c r="HC204" s="59"/>
      <c r="HD204" s="236"/>
      <c r="HE204" s="31"/>
      <c r="HF204" s="51"/>
      <c r="HG204" s="12"/>
      <c r="HH204" s="51"/>
      <c r="HI204" s="12"/>
      <c r="HJ204" s="239"/>
      <c r="HK204" s="59"/>
      <c r="HL204" s="236"/>
      <c r="HM204" s="31"/>
      <c r="HN204" s="51"/>
      <c r="HO204" s="12"/>
      <c r="HP204" s="51"/>
      <c r="HQ204" s="12"/>
      <c r="HR204" s="239"/>
      <c r="HS204" s="59"/>
      <c r="HT204" s="236"/>
      <c r="HU204" s="31"/>
      <c r="HV204" s="51"/>
      <c r="HW204" s="12"/>
      <c r="HX204" s="51"/>
      <c r="HY204" s="12"/>
      <c r="HZ204" s="239"/>
      <c r="IA204" s="59"/>
      <c r="IB204" s="236"/>
      <c r="IC204" s="31"/>
      <c r="ID204" s="51"/>
      <c r="IE204" s="12"/>
      <c r="IF204" s="51"/>
      <c r="IG204" s="12"/>
      <c r="IH204" s="239"/>
      <c r="II204" s="59"/>
      <c r="IJ204" s="236"/>
      <c r="IK204" s="31"/>
      <c r="IL204" s="51"/>
      <c r="IM204" s="12"/>
      <c r="IN204" s="51"/>
      <c r="IO204" s="12"/>
      <c r="IP204" s="239"/>
    </row>
    <row r="205" spans="1:250" s="10" customFormat="1" ht="12.75" customHeight="1" hidden="1">
      <c r="A205" s="194" t="s">
        <v>124</v>
      </c>
      <c r="B205" s="598" t="s">
        <v>440</v>
      </c>
      <c r="C205" s="599">
        <v>973</v>
      </c>
      <c r="D205" s="600" t="s">
        <v>63</v>
      </c>
      <c r="E205" s="601" t="s">
        <v>441</v>
      </c>
      <c r="F205" s="600"/>
      <c r="G205" s="601"/>
      <c r="H205" s="725">
        <f>H208</f>
        <v>8262.6</v>
      </c>
      <c r="I205" s="51"/>
      <c r="J205" s="12"/>
      <c r="K205" s="59"/>
      <c r="L205" s="236"/>
      <c r="M205" s="31"/>
      <c r="N205" s="51"/>
      <c r="O205" s="12"/>
      <c r="P205" s="51"/>
      <c r="Q205" s="12"/>
      <c r="R205" s="239"/>
      <c r="S205" s="59"/>
      <c r="T205" s="236"/>
      <c r="U205" s="31"/>
      <c r="V205" s="51"/>
      <c r="W205" s="12"/>
      <c r="X205" s="51"/>
      <c r="Y205" s="12"/>
      <c r="Z205" s="239"/>
      <c r="AA205" s="59"/>
      <c r="AB205" s="236"/>
      <c r="AC205" s="31"/>
      <c r="AD205" s="51"/>
      <c r="AE205" s="12"/>
      <c r="AF205" s="51"/>
      <c r="AG205" s="12"/>
      <c r="AH205" s="239"/>
      <c r="AI205" s="59"/>
      <c r="AJ205" s="236"/>
      <c r="AK205" s="31"/>
      <c r="AL205" s="51"/>
      <c r="AM205" s="12"/>
      <c r="AN205" s="51"/>
      <c r="AO205" s="12"/>
      <c r="AP205" s="239"/>
      <c r="AQ205" s="59"/>
      <c r="AR205" s="236"/>
      <c r="AS205" s="31"/>
      <c r="AT205" s="51"/>
      <c r="AU205" s="12"/>
      <c r="AV205" s="51"/>
      <c r="AW205" s="12"/>
      <c r="AX205" s="239"/>
      <c r="AY205" s="59"/>
      <c r="AZ205" s="236"/>
      <c r="BA205" s="31"/>
      <c r="BB205" s="51"/>
      <c r="BC205" s="12"/>
      <c r="BD205" s="51"/>
      <c r="BE205" s="12"/>
      <c r="BF205" s="239"/>
      <c r="BG205" s="59"/>
      <c r="BH205" s="236"/>
      <c r="BI205" s="31"/>
      <c r="BJ205" s="51"/>
      <c r="BK205" s="12"/>
      <c r="BL205" s="51"/>
      <c r="BM205" s="12"/>
      <c r="BN205" s="239"/>
      <c r="BO205" s="59"/>
      <c r="BP205" s="236"/>
      <c r="BQ205" s="31"/>
      <c r="BR205" s="51"/>
      <c r="BS205" s="12"/>
      <c r="BT205" s="51"/>
      <c r="BU205" s="12"/>
      <c r="BV205" s="239"/>
      <c r="BW205" s="59"/>
      <c r="BX205" s="236"/>
      <c r="BY205" s="31"/>
      <c r="BZ205" s="51"/>
      <c r="CA205" s="12"/>
      <c r="CB205" s="51"/>
      <c r="CC205" s="12"/>
      <c r="CD205" s="239"/>
      <c r="CE205" s="59"/>
      <c r="CF205" s="236"/>
      <c r="CG205" s="31"/>
      <c r="CH205" s="51"/>
      <c r="CI205" s="12"/>
      <c r="CJ205" s="51"/>
      <c r="CK205" s="12"/>
      <c r="CL205" s="239"/>
      <c r="CM205" s="59"/>
      <c r="CN205" s="236"/>
      <c r="CO205" s="31"/>
      <c r="CP205" s="51"/>
      <c r="CQ205" s="12"/>
      <c r="CR205" s="51"/>
      <c r="CS205" s="12"/>
      <c r="CT205" s="239"/>
      <c r="CU205" s="59"/>
      <c r="CV205" s="236"/>
      <c r="CW205" s="31"/>
      <c r="CX205" s="51"/>
      <c r="CY205" s="12"/>
      <c r="CZ205" s="51"/>
      <c r="DA205" s="12"/>
      <c r="DB205" s="239"/>
      <c r="DC205" s="59"/>
      <c r="DD205" s="236"/>
      <c r="DE205" s="31"/>
      <c r="DF205" s="51"/>
      <c r="DG205" s="12"/>
      <c r="DH205" s="51"/>
      <c r="DI205" s="12"/>
      <c r="DJ205" s="239"/>
      <c r="DK205" s="59"/>
      <c r="DL205" s="236"/>
      <c r="DM205" s="31"/>
      <c r="DN205" s="51"/>
      <c r="DO205" s="12"/>
      <c r="DP205" s="51"/>
      <c r="DQ205" s="12"/>
      <c r="DR205" s="239"/>
      <c r="DS205" s="59"/>
      <c r="DT205" s="236"/>
      <c r="DU205" s="31"/>
      <c r="DV205" s="51"/>
      <c r="DW205" s="12"/>
      <c r="DX205" s="51"/>
      <c r="DY205" s="12"/>
      <c r="DZ205" s="239"/>
      <c r="EA205" s="59"/>
      <c r="EB205" s="236"/>
      <c r="EC205" s="31"/>
      <c r="ED205" s="51"/>
      <c r="EE205" s="12"/>
      <c r="EF205" s="51"/>
      <c r="EG205" s="12"/>
      <c r="EH205" s="239"/>
      <c r="EI205" s="59"/>
      <c r="EJ205" s="236"/>
      <c r="EK205" s="31"/>
      <c r="EL205" s="51"/>
      <c r="EM205" s="12"/>
      <c r="EN205" s="51"/>
      <c r="EO205" s="12"/>
      <c r="EP205" s="239"/>
      <c r="EQ205" s="59"/>
      <c r="ER205" s="236"/>
      <c r="ES205" s="31"/>
      <c r="ET205" s="51"/>
      <c r="EU205" s="12"/>
      <c r="EV205" s="51"/>
      <c r="EW205" s="12"/>
      <c r="EX205" s="239"/>
      <c r="EY205" s="59"/>
      <c r="EZ205" s="236"/>
      <c r="FA205" s="31"/>
      <c r="FB205" s="51"/>
      <c r="FC205" s="12"/>
      <c r="FD205" s="51"/>
      <c r="FE205" s="12"/>
      <c r="FF205" s="239"/>
      <c r="FG205" s="59"/>
      <c r="FH205" s="236"/>
      <c r="FI205" s="31"/>
      <c r="FJ205" s="51"/>
      <c r="FK205" s="12"/>
      <c r="FL205" s="51"/>
      <c r="FM205" s="12"/>
      <c r="FN205" s="239"/>
      <c r="FO205" s="59"/>
      <c r="FP205" s="236"/>
      <c r="FQ205" s="31"/>
      <c r="FR205" s="51"/>
      <c r="FS205" s="12"/>
      <c r="FT205" s="51"/>
      <c r="FU205" s="12"/>
      <c r="FV205" s="239"/>
      <c r="FW205" s="59"/>
      <c r="FX205" s="236"/>
      <c r="FY205" s="31"/>
      <c r="FZ205" s="51"/>
      <c r="GA205" s="12"/>
      <c r="GB205" s="51"/>
      <c r="GC205" s="12"/>
      <c r="GD205" s="239"/>
      <c r="GE205" s="59"/>
      <c r="GF205" s="236"/>
      <c r="GG205" s="31"/>
      <c r="GH205" s="51"/>
      <c r="GI205" s="12"/>
      <c r="GJ205" s="51"/>
      <c r="GK205" s="12"/>
      <c r="GL205" s="239"/>
      <c r="GM205" s="59"/>
      <c r="GN205" s="236"/>
      <c r="GO205" s="31"/>
      <c r="GP205" s="51"/>
      <c r="GQ205" s="12"/>
      <c r="GR205" s="51"/>
      <c r="GS205" s="12"/>
      <c r="GT205" s="239"/>
      <c r="GU205" s="59"/>
      <c r="GV205" s="236"/>
      <c r="GW205" s="31"/>
      <c r="GX205" s="51"/>
      <c r="GY205" s="12"/>
      <c r="GZ205" s="51"/>
      <c r="HA205" s="12"/>
      <c r="HB205" s="239"/>
      <c r="HC205" s="59"/>
      <c r="HD205" s="236"/>
      <c r="HE205" s="31"/>
      <c r="HF205" s="51"/>
      <c r="HG205" s="12"/>
      <c r="HH205" s="51"/>
      <c r="HI205" s="12"/>
      <c r="HJ205" s="239"/>
      <c r="HK205" s="59"/>
      <c r="HL205" s="236"/>
      <c r="HM205" s="31"/>
      <c r="HN205" s="51"/>
      <c r="HO205" s="12"/>
      <c r="HP205" s="51"/>
      <c r="HQ205" s="12"/>
      <c r="HR205" s="239"/>
      <c r="HS205" s="59"/>
      <c r="HT205" s="236"/>
      <c r="HU205" s="31"/>
      <c r="HV205" s="51"/>
      <c r="HW205" s="12"/>
      <c r="HX205" s="51"/>
      <c r="HY205" s="12"/>
      <c r="HZ205" s="239"/>
      <c r="IA205" s="59"/>
      <c r="IB205" s="236"/>
      <c r="IC205" s="31"/>
      <c r="ID205" s="51"/>
      <c r="IE205" s="12"/>
      <c r="IF205" s="51"/>
      <c r="IG205" s="12"/>
      <c r="IH205" s="239"/>
      <c r="II205" s="59"/>
      <c r="IJ205" s="236"/>
      <c r="IK205" s="31"/>
      <c r="IL205" s="51"/>
      <c r="IM205" s="12"/>
      <c r="IN205" s="51"/>
      <c r="IO205" s="12"/>
      <c r="IP205" s="239"/>
    </row>
    <row r="206" spans="1:8" ht="12.75" customHeight="1" hidden="1" thickBot="1">
      <c r="A206" s="242"/>
      <c r="B206" s="235" t="s">
        <v>442</v>
      </c>
      <c r="C206" s="602"/>
      <c r="D206" s="603"/>
      <c r="E206" s="604"/>
      <c r="F206" s="603"/>
      <c r="G206" s="604"/>
      <c r="H206" s="733"/>
    </row>
    <row r="207" spans="1:8" ht="12.75" customHeight="1" hidden="1" thickBot="1">
      <c r="A207" s="195"/>
      <c r="B207" s="605"/>
      <c r="C207" s="606"/>
      <c r="D207" s="607"/>
      <c r="E207" s="608"/>
      <c r="F207" s="607"/>
      <c r="G207" s="608"/>
      <c r="H207" s="728"/>
    </row>
    <row r="208" spans="1:8" ht="12.75" customHeight="1" hidden="1">
      <c r="A208" s="196" t="s">
        <v>154</v>
      </c>
      <c r="B208" s="605" t="s">
        <v>218</v>
      </c>
      <c r="C208" s="606">
        <v>973</v>
      </c>
      <c r="D208" s="607" t="s">
        <v>63</v>
      </c>
      <c r="E208" s="608" t="s">
        <v>441</v>
      </c>
      <c r="F208" s="607" t="s">
        <v>432</v>
      </c>
      <c r="G208" s="608"/>
      <c r="H208" s="732">
        <f>H209+H227</f>
        <v>8262.6</v>
      </c>
    </row>
    <row r="209" spans="1:8" s="234" customFormat="1" ht="12.75" customHeight="1" hidden="1">
      <c r="A209" s="196" t="s">
        <v>375</v>
      </c>
      <c r="B209" s="472" t="s">
        <v>392</v>
      </c>
      <c r="C209" s="606">
        <v>973</v>
      </c>
      <c r="D209" s="607" t="s">
        <v>63</v>
      </c>
      <c r="E209" s="608" t="s">
        <v>441</v>
      </c>
      <c r="F209" s="607" t="s">
        <v>432</v>
      </c>
      <c r="G209" s="609">
        <v>241</v>
      </c>
      <c r="H209" s="726">
        <v>3080</v>
      </c>
    </row>
    <row r="210" spans="1:8" s="234" customFormat="1" ht="12.75" customHeight="1" hidden="1">
      <c r="A210" s="197" t="s">
        <v>376</v>
      </c>
      <c r="B210" s="610" t="s">
        <v>66</v>
      </c>
      <c r="C210" s="611">
        <v>973</v>
      </c>
      <c r="D210" s="612" t="s">
        <v>63</v>
      </c>
      <c r="E210" s="613" t="s">
        <v>64</v>
      </c>
      <c r="F210" s="612" t="s">
        <v>65</v>
      </c>
      <c r="G210" s="597">
        <v>211</v>
      </c>
      <c r="H210" s="734">
        <v>2084.4</v>
      </c>
    </row>
    <row r="211" spans="1:8" s="234" customFormat="1" ht="12.75" customHeight="1" hidden="1">
      <c r="A211" s="198" t="s">
        <v>377</v>
      </c>
      <c r="B211" s="614" t="s">
        <v>67</v>
      </c>
      <c r="C211" s="611">
        <v>973</v>
      </c>
      <c r="D211" s="615" t="s">
        <v>63</v>
      </c>
      <c r="E211" s="191" t="s">
        <v>64</v>
      </c>
      <c r="F211" s="615" t="s">
        <v>65</v>
      </c>
      <c r="G211" s="616">
        <v>213</v>
      </c>
      <c r="H211" s="726" t="e">
        <f>SUM(#REF!)</f>
        <v>#REF!</v>
      </c>
    </row>
    <row r="212" spans="1:8" s="234" customFormat="1" ht="12.75" customHeight="1" hidden="1">
      <c r="A212" s="198" t="s">
        <v>378</v>
      </c>
      <c r="B212" s="617" t="s">
        <v>144</v>
      </c>
      <c r="C212" s="611">
        <v>973</v>
      </c>
      <c r="D212" s="615" t="s">
        <v>63</v>
      </c>
      <c r="E212" s="191" t="s">
        <v>64</v>
      </c>
      <c r="F212" s="615" t="s">
        <v>65</v>
      </c>
      <c r="G212" s="616">
        <v>221</v>
      </c>
      <c r="H212" s="726" t="e">
        <f>SUM(#REF!)</f>
        <v>#REF!</v>
      </c>
    </row>
    <row r="213" spans="1:8" s="234" customFormat="1" ht="12.75" customHeight="1" hidden="1">
      <c r="A213" s="198" t="s">
        <v>379</v>
      </c>
      <c r="B213" s="617" t="s">
        <v>141</v>
      </c>
      <c r="C213" s="611">
        <v>973</v>
      </c>
      <c r="D213" s="615" t="s">
        <v>63</v>
      </c>
      <c r="E213" s="191" t="s">
        <v>64</v>
      </c>
      <c r="F213" s="615" t="s">
        <v>65</v>
      </c>
      <c r="G213" s="616">
        <v>222</v>
      </c>
      <c r="H213" s="726" t="e">
        <f>SUM(#REF!)</f>
        <v>#REF!</v>
      </c>
    </row>
    <row r="214" spans="1:8" s="234" customFormat="1" ht="12.75" customHeight="1" hidden="1">
      <c r="A214" s="198" t="s">
        <v>380</v>
      </c>
      <c r="B214" s="614" t="s">
        <v>185</v>
      </c>
      <c r="C214" s="611">
        <v>973</v>
      </c>
      <c r="D214" s="615" t="s">
        <v>63</v>
      </c>
      <c r="E214" s="191" t="s">
        <v>64</v>
      </c>
      <c r="F214" s="615" t="s">
        <v>65</v>
      </c>
      <c r="G214" s="616">
        <v>225</v>
      </c>
      <c r="H214" s="726" t="e">
        <f>SUM(#REF!)</f>
        <v>#REF!</v>
      </c>
    </row>
    <row r="215" spans="1:8" s="234" customFormat="1" ht="12.75" customHeight="1" hidden="1">
      <c r="A215" s="198" t="s">
        <v>382</v>
      </c>
      <c r="B215" s="617" t="s">
        <v>366</v>
      </c>
      <c r="C215" s="611">
        <v>973</v>
      </c>
      <c r="D215" s="615" t="s">
        <v>63</v>
      </c>
      <c r="E215" s="191" t="s">
        <v>64</v>
      </c>
      <c r="F215" s="615" t="s">
        <v>65</v>
      </c>
      <c r="G215" s="616">
        <v>226</v>
      </c>
      <c r="H215" s="726" t="e">
        <f>SUM(#REF!)</f>
        <v>#REF!</v>
      </c>
    </row>
    <row r="216" spans="1:8" s="234" customFormat="1" ht="12.75" customHeight="1" hidden="1">
      <c r="A216" s="198" t="s">
        <v>381</v>
      </c>
      <c r="B216" s="618" t="s">
        <v>367</v>
      </c>
      <c r="C216" s="611">
        <v>973</v>
      </c>
      <c r="D216" s="615" t="s">
        <v>63</v>
      </c>
      <c r="E216" s="191" t="s">
        <v>64</v>
      </c>
      <c r="F216" s="615" t="s">
        <v>65</v>
      </c>
      <c r="G216" s="616">
        <v>290</v>
      </c>
      <c r="H216" s="726" t="e">
        <f>SUM(#REF!)</f>
        <v>#REF!</v>
      </c>
    </row>
    <row r="217" spans="1:8" s="234" customFormat="1" ht="12.75" customHeight="1" hidden="1">
      <c r="A217" s="198" t="s">
        <v>590</v>
      </c>
      <c r="B217" s="914" t="s">
        <v>582</v>
      </c>
      <c r="C217" s="542">
        <v>973</v>
      </c>
      <c r="D217" s="584" t="s">
        <v>60</v>
      </c>
      <c r="E217" s="585" t="s">
        <v>434</v>
      </c>
      <c r="F217" s="620" t="s">
        <v>580</v>
      </c>
      <c r="G217" s="621">
        <v>241</v>
      </c>
      <c r="H217" s="797">
        <v>876</v>
      </c>
    </row>
    <row r="218" spans="1:8" s="234" customFormat="1" ht="12.75" customHeight="1" hidden="1">
      <c r="A218" s="196"/>
      <c r="B218" s="905" t="s">
        <v>583</v>
      </c>
      <c r="C218" s="602"/>
      <c r="D218" s="645"/>
      <c r="E218" s="646"/>
      <c r="F218" s="624"/>
      <c r="G218" s="646"/>
      <c r="H218" s="798"/>
    </row>
    <row r="219" spans="1:8" s="234" customFormat="1" ht="12.75" customHeight="1">
      <c r="A219" s="663" t="s">
        <v>122</v>
      </c>
      <c r="B219" s="192" t="s">
        <v>97</v>
      </c>
      <c r="C219" s="192">
        <v>973</v>
      </c>
      <c r="D219" s="796" t="s">
        <v>63</v>
      </c>
      <c r="E219" s="191"/>
      <c r="F219" s="191"/>
      <c r="G219" s="191"/>
      <c r="H219" s="767">
        <f>H220+H225</f>
        <v>5232.6</v>
      </c>
    </row>
    <row r="220" spans="1:8" s="234" customFormat="1" ht="12.75" customHeight="1">
      <c r="A220" s="193" t="s">
        <v>124</v>
      </c>
      <c r="B220" s="235" t="s">
        <v>384</v>
      </c>
      <c r="C220" s="241">
        <v>973</v>
      </c>
      <c r="D220" s="793" t="s">
        <v>63</v>
      </c>
      <c r="E220" s="604" t="s">
        <v>443</v>
      </c>
      <c r="F220" s="604"/>
      <c r="G220" s="241"/>
      <c r="H220" s="763">
        <f>H223</f>
        <v>50</v>
      </c>
    </row>
    <row r="221" spans="1:8" s="234" customFormat="1" ht="12.75" customHeight="1">
      <c r="A221" s="242"/>
      <c r="B221" s="235" t="s">
        <v>466</v>
      </c>
      <c r="C221" s="602"/>
      <c r="D221" s="794"/>
      <c r="E221" s="625"/>
      <c r="F221" s="626"/>
      <c r="G221" s="626"/>
      <c r="H221" s="799"/>
    </row>
    <row r="222" spans="1:8" s="234" customFormat="1" ht="12.75" customHeight="1">
      <c r="A222" s="242"/>
      <c r="B222" s="235" t="s">
        <v>98</v>
      </c>
      <c r="C222" s="602"/>
      <c r="D222" s="794"/>
      <c r="E222" s="625"/>
      <c r="F222" s="626"/>
      <c r="G222" s="626"/>
      <c r="H222" s="799"/>
    </row>
    <row r="223" spans="1:8" s="234" customFormat="1" ht="12.75" customHeight="1">
      <c r="A223" s="660" t="s">
        <v>154</v>
      </c>
      <c r="B223" s="334" t="s">
        <v>514</v>
      </c>
      <c r="C223" s="619">
        <v>973</v>
      </c>
      <c r="D223" s="795" t="s">
        <v>63</v>
      </c>
      <c r="E223" s="191" t="s">
        <v>443</v>
      </c>
      <c r="F223" s="627">
        <v>244</v>
      </c>
      <c r="G223" s="616"/>
      <c r="H223" s="433">
        <v>50</v>
      </c>
    </row>
    <row r="224" spans="1:8" s="234" customFormat="1" ht="12.75" customHeight="1" hidden="1">
      <c r="A224" s="660" t="s">
        <v>375</v>
      </c>
      <c r="B224" s="201" t="s">
        <v>52</v>
      </c>
      <c r="C224" s="619">
        <v>973</v>
      </c>
      <c r="D224" s="795" t="s">
        <v>63</v>
      </c>
      <c r="E224" s="191" t="s">
        <v>443</v>
      </c>
      <c r="F224" s="627">
        <v>244</v>
      </c>
      <c r="G224" s="616">
        <v>290</v>
      </c>
      <c r="H224" s="433">
        <v>50</v>
      </c>
    </row>
    <row r="225" spans="1:8" s="740" customFormat="1" ht="12.75" customHeight="1">
      <c r="A225" s="661" t="s">
        <v>173</v>
      </c>
      <c r="B225" s="662" t="s">
        <v>729</v>
      </c>
      <c r="C225" s="736">
        <v>973</v>
      </c>
      <c r="D225" s="603" t="s">
        <v>63</v>
      </c>
      <c r="E225" s="604" t="s">
        <v>441</v>
      </c>
      <c r="F225" s="603"/>
      <c r="G225" s="604"/>
      <c r="H225" s="800">
        <f>H227</f>
        <v>5182.6</v>
      </c>
    </row>
    <row r="226" spans="1:10" s="740" customFormat="1" ht="12.75" customHeight="1">
      <c r="A226" s="242"/>
      <c r="B226" s="235" t="s">
        <v>710</v>
      </c>
      <c r="C226" s="736"/>
      <c r="D226" s="603"/>
      <c r="E226" s="604"/>
      <c r="F226" s="603"/>
      <c r="G226" s="604"/>
      <c r="H226" s="801"/>
      <c r="J226" s="938"/>
    </row>
    <row r="227" spans="1:8" s="740" customFormat="1" ht="12.75" customHeight="1">
      <c r="A227" s="198" t="s">
        <v>467</v>
      </c>
      <c r="B227" s="622" t="s">
        <v>591</v>
      </c>
      <c r="C227" s="923">
        <v>973</v>
      </c>
      <c r="D227" s="748" t="s">
        <v>63</v>
      </c>
      <c r="E227" s="749" t="s">
        <v>441</v>
      </c>
      <c r="F227" s="748" t="s">
        <v>580</v>
      </c>
      <c r="G227" s="750"/>
      <c r="H227" s="1056">
        <f>H230</f>
        <v>5182.6</v>
      </c>
    </row>
    <row r="228" spans="1:8" ht="12" customHeight="1">
      <c r="A228" s="199"/>
      <c r="B228" s="623" t="s">
        <v>592</v>
      </c>
      <c r="C228" s="602"/>
      <c r="D228" s="624"/>
      <c r="E228" s="625"/>
      <c r="F228" s="624"/>
      <c r="G228" s="626"/>
      <c r="H228" s="722"/>
    </row>
    <row r="229" spans="1:8" ht="12" customHeight="1">
      <c r="A229" s="199"/>
      <c r="B229" s="623" t="s">
        <v>593</v>
      </c>
      <c r="C229" s="606"/>
      <c r="D229" s="624"/>
      <c r="E229" s="625"/>
      <c r="F229" s="624"/>
      <c r="G229" s="626"/>
      <c r="H229" s="722"/>
    </row>
    <row r="230" spans="1:10" ht="12" customHeight="1">
      <c r="A230" s="198" t="s">
        <v>594</v>
      </c>
      <c r="B230" s="914" t="s">
        <v>582</v>
      </c>
      <c r="C230" s="923">
        <v>973</v>
      </c>
      <c r="D230" s="748" t="s">
        <v>63</v>
      </c>
      <c r="E230" s="749" t="s">
        <v>441</v>
      </c>
      <c r="F230" s="748" t="s">
        <v>580</v>
      </c>
      <c r="G230" s="897">
        <v>241</v>
      </c>
      <c r="H230" s="921">
        <f>SUM(H232:H235)</f>
        <v>5182.6</v>
      </c>
      <c r="I230">
        <v>-340</v>
      </c>
      <c r="J230">
        <v>-685</v>
      </c>
    </row>
    <row r="231" spans="1:8" ht="12" customHeight="1">
      <c r="A231" s="196"/>
      <c r="B231" s="905" t="s">
        <v>583</v>
      </c>
      <c r="C231" s="922"/>
      <c r="D231" s="612"/>
      <c r="E231" s="596"/>
      <c r="F231" s="612"/>
      <c r="G231" s="613"/>
      <c r="H231" s="721"/>
    </row>
    <row r="232" spans="1:10" ht="12" customHeight="1">
      <c r="A232" s="1054" t="s">
        <v>666</v>
      </c>
      <c r="B232" s="1030" t="s">
        <v>665</v>
      </c>
      <c r="C232" s="1031">
        <v>973</v>
      </c>
      <c r="D232" s="1032" t="s">
        <v>63</v>
      </c>
      <c r="E232" s="1033" t="s">
        <v>441</v>
      </c>
      <c r="F232" s="1034" t="s">
        <v>580</v>
      </c>
      <c r="G232" s="1033">
        <v>241</v>
      </c>
      <c r="H232" s="1072">
        <v>1675</v>
      </c>
      <c r="I232" s="1041"/>
      <c r="J232" s="1048"/>
    </row>
    <row r="233" spans="1:10" ht="12" customHeight="1">
      <c r="A233" s="1029"/>
      <c r="B233" s="1035" t="s">
        <v>711</v>
      </c>
      <c r="C233" s="1036"/>
      <c r="D233" s="1037"/>
      <c r="E233" s="1038"/>
      <c r="F233" s="1039"/>
      <c r="G233" s="1038"/>
      <c r="H233" s="1040"/>
      <c r="I233" s="1041"/>
      <c r="J233" s="1049"/>
    </row>
    <row r="234" spans="1:10" ht="12" customHeight="1">
      <c r="A234" s="1029"/>
      <c r="B234" s="1042" t="s">
        <v>98</v>
      </c>
      <c r="C234" s="1043"/>
      <c r="D234" s="1044"/>
      <c r="E234" s="1045"/>
      <c r="F234" s="1046"/>
      <c r="G234" s="1045"/>
      <c r="H234" s="1047"/>
      <c r="I234" s="1041"/>
      <c r="J234" s="1049"/>
    </row>
    <row r="235" spans="1:8" ht="12" customHeight="1">
      <c r="A235" s="1055" t="s">
        <v>667</v>
      </c>
      <c r="B235" s="905" t="s">
        <v>392</v>
      </c>
      <c r="C235" s="1050">
        <v>973</v>
      </c>
      <c r="D235" s="1051" t="s">
        <v>63</v>
      </c>
      <c r="E235" s="1052" t="s">
        <v>441</v>
      </c>
      <c r="F235" s="1053" t="s">
        <v>580</v>
      </c>
      <c r="G235" s="1052">
        <v>241</v>
      </c>
      <c r="H235" s="721">
        <v>3507.6</v>
      </c>
    </row>
    <row r="236" spans="1:8" ht="13.5" customHeight="1">
      <c r="A236" s="232" t="s">
        <v>125</v>
      </c>
      <c r="B236" s="628" t="s">
        <v>155</v>
      </c>
      <c r="C236" s="73">
        <v>973</v>
      </c>
      <c r="D236" s="350" t="s">
        <v>220</v>
      </c>
      <c r="E236" s="74"/>
      <c r="F236" s="34"/>
      <c r="G236" s="153"/>
      <c r="H236" s="773">
        <f>H237+H249+H251</f>
        <v>8916</v>
      </c>
    </row>
    <row r="237" spans="1:8" ht="13.5" customHeight="1">
      <c r="A237" s="160" t="s">
        <v>126</v>
      </c>
      <c r="B237" s="73" t="s">
        <v>595</v>
      </c>
      <c r="C237" s="252">
        <v>973</v>
      </c>
      <c r="D237" s="880" t="s">
        <v>220</v>
      </c>
      <c r="E237" s="350" t="s">
        <v>444</v>
      </c>
      <c r="F237" s="560"/>
      <c r="G237" s="561"/>
      <c r="H237" s="764">
        <f>H238</f>
        <v>2134.7</v>
      </c>
    </row>
    <row r="238" spans="1:8" ht="13.5" customHeight="1">
      <c r="A238" s="419" t="s">
        <v>160</v>
      </c>
      <c r="B238" s="62" t="s">
        <v>393</v>
      </c>
      <c r="C238" s="76">
        <v>973</v>
      </c>
      <c r="D238" s="77" t="s">
        <v>220</v>
      </c>
      <c r="E238" s="79" t="s">
        <v>444</v>
      </c>
      <c r="F238" s="629">
        <v>598</v>
      </c>
      <c r="G238" s="539"/>
      <c r="H238" s="778">
        <v>2134.7</v>
      </c>
    </row>
    <row r="239" spans="1:8" ht="13.5" customHeight="1">
      <c r="A239" s="441"/>
      <c r="B239" s="139" t="s">
        <v>730</v>
      </c>
      <c r="C239" s="69"/>
      <c r="D239" s="83"/>
      <c r="E239" s="630"/>
      <c r="F239" s="631"/>
      <c r="G239" s="630"/>
      <c r="H239" s="770"/>
    </row>
    <row r="240" spans="1:8" ht="13.5" customHeight="1" hidden="1">
      <c r="A240" s="633" t="s">
        <v>596</v>
      </c>
      <c r="B240" s="925" t="s">
        <v>142</v>
      </c>
      <c r="C240" s="471">
        <v>973</v>
      </c>
      <c r="D240" s="531" t="s">
        <v>220</v>
      </c>
      <c r="E240" s="82" t="s">
        <v>444</v>
      </c>
      <c r="F240" s="535">
        <v>598</v>
      </c>
      <c r="G240" s="536">
        <v>211</v>
      </c>
      <c r="H240" s="784">
        <v>1534.7</v>
      </c>
    </row>
    <row r="241" spans="1:8" ht="13.5" customHeight="1" hidden="1">
      <c r="A241" s="634" t="s">
        <v>597</v>
      </c>
      <c r="B241" s="442" t="s">
        <v>445</v>
      </c>
      <c r="C241" s="471">
        <v>973</v>
      </c>
      <c r="D241" s="530" t="s">
        <v>220</v>
      </c>
      <c r="E241" s="79" t="s">
        <v>444</v>
      </c>
      <c r="F241" s="537">
        <v>598</v>
      </c>
      <c r="G241" s="538">
        <v>213</v>
      </c>
      <c r="H241" s="781">
        <v>463.5</v>
      </c>
    </row>
    <row r="242" spans="1:8" ht="13.5" customHeight="1" hidden="1">
      <c r="A242" s="20" t="s">
        <v>598</v>
      </c>
      <c r="B242" s="442" t="s">
        <v>144</v>
      </c>
      <c r="C242" s="471">
        <v>973</v>
      </c>
      <c r="D242" s="530" t="s">
        <v>220</v>
      </c>
      <c r="E242" s="79" t="s">
        <v>444</v>
      </c>
      <c r="F242" s="537">
        <v>598</v>
      </c>
      <c r="G242" s="538">
        <v>221</v>
      </c>
      <c r="H242" s="774" t="e">
        <f>SUM(#REF!)</f>
        <v>#REF!</v>
      </c>
    </row>
    <row r="243" spans="1:8" ht="13.5" customHeight="1" hidden="1">
      <c r="A243" s="20" t="s">
        <v>599</v>
      </c>
      <c r="B243" s="442" t="s">
        <v>141</v>
      </c>
      <c r="C243" s="471">
        <v>973</v>
      </c>
      <c r="D243" s="530" t="s">
        <v>220</v>
      </c>
      <c r="E243" s="79" t="s">
        <v>444</v>
      </c>
      <c r="F243" s="537">
        <v>598</v>
      </c>
      <c r="G243" s="538">
        <v>222</v>
      </c>
      <c r="H243" s="774">
        <v>106.5</v>
      </c>
    </row>
    <row r="244" spans="1:8" ht="13.5" customHeight="1" hidden="1">
      <c r="A244" s="20" t="s">
        <v>600</v>
      </c>
      <c r="B244" s="442" t="s">
        <v>143</v>
      </c>
      <c r="C244" s="471">
        <v>973</v>
      </c>
      <c r="D244" s="530" t="s">
        <v>220</v>
      </c>
      <c r="E244" s="79" t="s">
        <v>444</v>
      </c>
      <c r="F244" s="537">
        <v>598</v>
      </c>
      <c r="G244" s="538">
        <v>226</v>
      </c>
      <c r="H244" s="774" t="e">
        <f>SUM(#REF!)</f>
        <v>#REF!</v>
      </c>
    </row>
    <row r="245" spans="1:8" ht="13.5" customHeight="1" hidden="1">
      <c r="A245" s="20" t="s">
        <v>601</v>
      </c>
      <c r="B245" s="233" t="s">
        <v>53</v>
      </c>
      <c r="C245" s="471">
        <v>973</v>
      </c>
      <c r="D245" s="530" t="s">
        <v>220</v>
      </c>
      <c r="E245" s="79" t="s">
        <v>444</v>
      </c>
      <c r="F245" s="537">
        <v>598</v>
      </c>
      <c r="G245" s="538">
        <v>310</v>
      </c>
      <c r="H245" s="774">
        <v>10</v>
      </c>
    </row>
    <row r="246" spans="1:8" ht="13.5" customHeight="1" hidden="1">
      <c r="A246" s="72" t="s">
        <v>602</v>
      </c>
      <c r="B246" s="233" t="s">
        <v>76</v>
      </c>
      <c r="C246" s="558">
        <v>973</v>
      </c>
      <c r="D246" s="530" t="s">
        <v>220</v>
      </c>
      <c r="E246" s="79" t="s">
        <v>444</v>
      </c>
      <c r="F246" s="537">
        <v>598</v>
      </c>
      <c r="G246" s="538">
        <v>340</v>
      </c>
      <c r="H246" s="774">
        <v>10</v>
      </c>
    </row>
    <row r="247" spans="1:8" ht="13.5" customHeight="1">
      <c r="A247" s="58" t="s">
        <v>254</v>
      </c>
      <c r="B247" s="911" t="s">
        <v>733</v>
      </c>
      <c r="C247" s="62">
        <v>973</v>
      </c>
      <c r="D247" s="79" t="s">
        <v>220</v>
      </c>
      <c r="E247" s="77" t="s">
        <v>603</v>
      </c>
      <c r="F247" s="539"/>
      <c r="G247" s="629"/>
      <c r="H247" s="780">
        <f>H249+H251</f>
        <v>6781.3</v>
      </c>
    </row>
    <row r="248" spans="1:8" ht="13.5" customHeight="1">
      <c r="A248" s="237"/>
      <c r="B248" s="680" t="s">
        <v>731</v>
      </c>
      <c r="C248" s="49"/>
      <c r="D248" s="82"/>
      <c r="E248" s="81"/>
      <c r="F248" s="555"/>
      <c r="G248" s="924"/>
      <c r="H248" s="782"/>
    </row>
    <row r="249" spans="1:8" s="230" customFormat="1" ht="13.5" customHeight="1">
      <c r="A249" s="926" t="s">
        <v>255</v>
      </c>
      <c r="B249" s="927" t="s">
        <v>732</v>
      </c>
      <c r="C249" s="252">
        <v>973</v>
      </c>
      <c r="D249" s="74">
        <v>1004</v>
      </c>
      <c r="E249" s="34" t="s">
        <v>221</v>
      </c>
      <c r="F249" s="74"/>
      <c r="G249" s="153"/>
      <c r="H249" s="773">
        <f>H250</f>
        <v>5590.8</v>
      </c>
    </row>
    <row r="250" spans="1:8" ht="13.5" customHeight="1" hidden="1">
      <c r="A250" s="390" t="s">
        <v>256</v>
      </c>
      <c r="B250" s="558" t="s">
        <v>156</v>
      </c>
      <c r="C250" s="201">
        <v>973</v>
      </c>
      <c r="D250" s="33">
        <v>1004</v>
      </c>
      <c r="E250" s="33" t="s">
        <v>221</v>
      </c>
      <c r="F250" s="33">
        <v>598</v>
      </c>
      <c r="G250" s="524">
        <v>262</v>
      </c>
      <c r="H250" s="764">
        <v>5590.8</v>
      </c>
    </row>
    <row r="251" spans="1:8" ht="13.5" customHeight="1">
      <c r="A251" s="159" t="s">
        <v>395</v>
      </c>
      <c r="B251" s="250" t="s">
        <v>724</v>
      </c>
      <c r="C251" s="49">
        <v>973</v>
      </c>
      <c r="D251" s="68">
        <v>1004</v>
      </c>
      <c r="E251" s="78" t="s">
        <v>222</v>
      </c>
      <c r="F251" s="68"/>
      <c r="G251" s="152"/>
      <c r="H251" s="773">
        <f>H252</f>
        <v>1190.5</v>
      </c>
    </row>
    <row r="252" spans="1:8" ht="13.5" customHeight="1">
      <c r="A252" s="438" t="s">
        <v>396</v>
      </c>
      <c r="B252" s="635" t="s">
        <v>393</v>
      </c>
      <c r="C252" s="327">
        <v>973</v>
      </c>
      <c r="D252" s="520">
        <v>1004</v>
      </c>
      <c r="E252" s="519" t="s">
        <v>222</v>
      </c>
      <c r="F252" s="518">
        <v>598</v>
      </c>
      <c r="G252" s="520"/>
      <c r="H252" s="735">
        <v>1190.5</v>
      </c>
    </row>
    <row r="253" spans="1:8" ht="13.5" customHeight="1">
      <c r="A253" s="88"/>
      <c r="B253" s="636" t="s">
        <v>734</v>
      </c>
      <c r="C253" s="49"/>
      <c r="D253" s="152"/>
      <c r="E253" s="68"/>
      <c r="F253" s="578"/>
      <c r="G253" s="152"/>
      <c r="H253" s="736"/>
    </row>
    <row r="254" spans="1:8" ht="13.5" customHeight="1" hidden="1">
      <c r="A254" s="928" t="s">
        <v>604</v>
      </c>
      <c r="B254" s="202" t="s">
        <v>143</v>
      </c>
      <c r="C254" s="637">
        <v>973</v>
      </c>
      <c r="D254" s="638">
        <v>1004</v>
      </c>
      <c r="E254" s="638" t="s">
        <v>222</v>
      </c>
      <c r="F254" s="638">
        <v>598</v>
      </c>
      <c r="G254" s="639">
        <v>226</v>
      </c>
      <c r="H254" s="684">
        <v>1190.5</v>
      </c>
    </row>
    <row r="255" spans="1:8" ht="13.5" customHeight="1">
      <c r="A255" s="34">
        <v>12</v>
      </c>
      <c r="B255" s="640" t="s">
        <v>99</v>
      </c>
      <c r="C255" s="76">
        <v>973</v>
      </c>
      <c r="D255" s="77" t="s">
        <v>319</v>
      </c>
      <c r="E255" s="519"/>
      <c r="F255" s="540"/>
      <c r="G255" s="151"/>
      <c r="H255" s="1092">
        <f>H256</f>
        <v>440</v>
      </c>
    </row>
    <row r="256" spans="1:8" ht="13.5" customHeight="1">
      <c r="A256" s="67" t="s">
        <v>161</v>
      </c>
      <c r="B256" s="936" t="s">
        <v>383</v>
      </c>
      <c r="C256" s="558">
        <v>973</v>
      </c>
      <c r="D256" s="530" t="s">
        <v>183</v>
      </c>
      <c r="E256" s="524"/>
      <c r="F256" s="33"/>
      <c r="G256" s="74"/>
      <c r="H256" s="764">
        <f>H257</f>
        <v>440</v>
      </c>
    </row>
    <row r="257" spans="1:8" ht="13.5" customHeight="1">
      <c r="A257" s="641" t="s">
        <v>162</v>
      </c>
      <c r="B257" s="542" t="s">
        <v>446</v>
      </c>
      <c r="C257" s="140">
        <v>973</v>
      </c>
      <c r="D257" s="348" t="s">
        <v>183</v>
      </c>
      <c r="E257" s="519" t="s">
        <v>447</v>
      </c>
      <c r="F257" s="519"/>
      <c r="G257" s="642"/>
      <c r="H257" s="735">
        <v>440</v>
      </c>
    </row>
    <row r="258" spans="1:8" ht="13.5" customHeight="1">
      <c r="A258" s="142"/>
      <c r="B258" s="546" t="s">
        <v>448</v>
      </c>
      <c r="C258" s="200"/>
      <c r="D258" s="532"/>
      <c r="E258" s="109"/>
      <c r="F258" s="109"/>
      <c r="G258" s="109"/>
      <c r="H258" s="736"/>
    </row>
    <row r="259" spans="1:8" ht="13.5" customHeight="1">
      <c r="A259" s="16" t="s">
        <v>468</v>
      </c>
      <c r="B259" s="654" t="s">
        <v>591</v>
      </c>
      <c r="C259" s="140">
        <v>973</v>
      </c>
      <c r="D259" s="348" t="s">
        <v>183</v>
      </c>
      <c r="E259" s="519" t="s">
        <v>447</v>
      </c>
      <c r="F259" s="519">
        <v>611</v>
      </c>
      <c r="G259" s="642"/>
      <c r="H259" s="656">
        <v>440</v>
      </c>
    </row>
    <row r="260" spans="1:8" ht="13.5" customHeight="1">
      <c r="A260" s="25"/>
      <c r="B260" s="934" t="s">
        <v>592</v>
      </c>
      <c r="C260" s="141"/>
      <c r="D260" s="145"/>
      <c r="E260" s="505"/>
      <c r="F260" s="316"/>
      <c r="G260" s="929"/>
      <c r="H260" s="931"/>
    </row>
    <row r="261" spans="1:8" ht="13.5" customHeight="1">
      <c r="A261" s="71"/>
      <c r="B261" s="935" t="s">
        <v>593</v>
      </c>
      <c r="C261" s="69"/>
      <c r="D261" s="744"/>
      <c r="E261" s="415"/>
      <c r="F261" s="486"/>
      <c r="G261" s="71"/>
      <c r="H261" s="932"/>
    </row>
    <row r="262" spans="1:8" ht="13.5" customHeight="1" hidden="1">
      <c r="A262" s="78"/>
      <c r="B262" s="914" t="s">
        <v>582</v>
      </c>
      <c r="C262" s="140">
        <v>973</v>
      </c>
      <c r="D262" s="348" t="s">
        <v>183</v>
      </c>
      <c r="E262" s="519" t="s">
        <v>447</v>
      </c>
      <c r="F262" s="540">
        <v>611</v>
      </c>
      <c r="G262" s="520">
        <v>241</v>
      </c>
      <c r="H262" s="933">
        <v>440</v>
      </c>
    </row>
    <row r="263" spans="1:8" ht="13.5" customHeight="1" hidden="1">
      <c r="A263" s="71"/>
      <c r="B263" s="905" t="s">
        <v>583</v>
      </c>
      <c r="C263" s="69"/>
      <c r="D263" s="744"/>
      <c r="E263" s="415"/>
      <c r="F263" s="744"/>
      <c r="G263" s="581"/>
      <c r="H263" s="766"/>
    </row>
    <row r="264" spans="1:8" ht="13.5" customHeight="1">
      <c r="A264" s="68" t="s">
        <v>127</v>
      </c>
      <c r="B264" s="49" t="s">
        <v>123</v>
      </c>
      <c r="C264" s="141">
        <v>973</v>
      </c>
      <c r="D264" s="145" t="s">
        <v>269</v>
      </c>
      <c r="E264" s="505"/>
      <c r="F264" s="86"/>
      <c r="G264" s="152"/>
      <c r="H264" s="930">
        <f>H265</f>
        <v>800</v>
      </c>
    </row>
    <row r="265" spans="1:8" ht="13.5" customHeight="1">
      <c r="A265" s="65" t="s">
        <v>128</v>
      </c>
      <c r="B265" s="327" t="s">
        <v>735</v>
      </c>
      <c r="C265" s="140">
        <v>973</v>
      </c>
      <c r="D265" s="348" t="s">
        <v>269</v>
      </c>
      <c r="E265" s="519" t="s">
        <v>69</v>
      </c>
      <c r="F265" s="348"/>
      <c r="G265" s="520"/>
      <c r="H265" s="778">
        <v>800</v>
      </c>
    </row>
    <row r="266" spans="1:8" ht="13.5" customHeight="1">
      <c r="A266" s="66" t="s">
        <v>7</v>
      </c>
      <c r="B266" s="471" t="s">
        <v>712</v>
      </c>
      <c r="C266" s="200"/>
      <c r="D266" s="532"/>
      <c r="E266" s="109"/>
      <c r="F266" s="532"/>
      <c r="G266" s="541"/>
      <c r="H266" s="770"/>
    </row>
    <row r="267" spans="1:8" ht="13.5" customHeight="1">
      <c r="A267" s="66" t="s">
        <v>158</v>
      </c>
      <c r="B267" s="334" t="s">
        <v>514</v>
      </c>
      <c r="C267" s="140">
        <v>973</v>
      </c>
      <c r="D267" s="348" t="s">
        <v>269</v>
      </c>
      <c r="E267" s="519" t="s">
        <v>69</v>
      </c>
      <c r="F267" s="532" t="s">
        <v>530</v>
      </c>
      <c r="G267" s="541"/>
      <c r="H267" s="770">
        <v>800</v>
      </c>
    </row>
    <row r="268" spans="1:8" ht="12.75" hidden="1">
      <c r="A268" s="435" t="s">
        <v>159</v>
      </c>
      <c r="B268" s="582" t="s">
        <v>143</v>
      </c>
      <c r="C268" s="572">
        <v>973</v>
      </c>
      <c r="D268" s="643" t="s">
        <v>269</v>
      </c>
      <c r="E268" s="644" t="s">
        <v>69</v>
      </c>
      <c r="F268" s="643" t="s">
        <v>530</v>
      </c>
      <c r="G268" s="576">
        <v>226</v>
      </c>
      <c r="H268" s="684">
        <f>H265</f>
        <v>800</v>
      </c>
    </row>
    <row r="269" spans="1:9" ht="12.75">
      <c r="A269" s="33"/>
      <c r="B269" s="248" t="s">
        <v>33</v>
      </c>
      <c r="C269" s="252"/>
      <c r="D269" s="34"/>
      <c r="E269" s="34"/>
      <c r="F269" s="350"/>
      <c r="G269" s="153"/>
      <c r="H269" s="474">
        <f>H10+H41</f>
        <v>74500</v>
      </c>
      <c r="I269">
        <v>67500</v>
      </c>
    </row>
    <row r="270" spans="2:8" ht="12.75">
      <c r="B270" s="49"/>
      <c r="C270" s="49"/>
      <c r="D270" s="36"/>
      <c r="E270" s="36"/>
      <c r="F270" s="36"/>
      <c r="G270" s="37"/>
      <c r="H270" s="148"/>
    </row>
    <row r="271" spans="1:8" ht="14.25" customHeight="1">
      <c r="A271" s="1102" t="s">
        <v>607</v>
      </c>
      <c r="B271" s="1102"/>
      <c r="C271" s="1102"/>
      <c r="D271" s="1102"/>
      <c r="E271" s="1102"/>
      <c r="F271" s="1102"/>
      <c r="G271" s="1102"/>
      <c r="H271" s="1102"/>
    </row>
  </sheetData>
  <sheetProtection/>
  <mergeCells count="8">
    <mergeCell ref="A271:H271"/>
    <mergeCell ref="D1:H1"/>
    <mergeCell ref="D2:H2"/>
    <mergeCell ref="D3:H3"/>
    <mergeCell ref="B6:E6"/>
    <mergeCell ref="F6:G6"/>
    <mergeCell ref="A4:H4"/>
    <mergeCell ref="A5:H5"/>
  </mergeCells>
  <printOptions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7"/>
  <sheetViews>
    <sheetView zoomScalePageLayoutView="0" workbookViewId="0" topLeftCell="A1">
      <selection activeCell="F1" sqref="F1:I1"/>
    </sheetView>
  </sheetViews>
  <sheetFormatPr defaultColWidth="9.00390625" defaultRowHeight="12.75"/>
  <cols>
    <col min="1" max="1" width="8.00390625" style="0" customWidth="1"/>
    <col min="2" max="2" width="63.00390625" style="42" customWidth="1"/>
    <col min="3" max="3" width="6.00390625" style="0" customWidth="1"/>
    <col min="4" max="4" width="7.125" style="0" customWidth="1"/>
    <col min="5" max="5" width="9.375" style="0" customWidth="1"/>
    <col min="6" max="6" width="4.875" style="0" customWidth="1"/>
    <col min="7" max="7" width="7.625" style="0" hidden="1" customWidth="1"/>
    <col min="8" max="8" width="11.875" style="0" customWidth="1"/>
    <col min="9" max="9" width="11.625" style="0" customWidth="1"/>
  </cols>
  <sheetData>
    <row r="1" spans="2:9" ht="12.75">
      <c r="B1" s="148"/>
      <c r="C1" s="42"/>
      <c r="E1" s="95"/>
      <c r="F1" s="1104" t="s">
        <v>685</v>
      </c>
      <c r="G1" s="1104"/>
      <c r="H1" s="1104"/>
      <c r="I1" s="1104"/>
    </row>
    <row r="2" spans="2:9" ht="12.75">
      <c r="B2" s="148"/>
      <c r="C2" s="42"/>
      <c r="E2" s="95"/>
      <c r="F2" s="1104" t="s">
        <v>369</v>
      </c>
      <c r="G2" s="1104"/>
      <c r="H2" s="1104"/>
      <c r="I2" s="1104"/>
    </row>
    <row r="3" spans="2:9" ht="12.75">
      <c r="B3" s="148"/>
      <c r="C3" s="42"/>
      <c r="E3" s="95"/>
      <c r="F3" s="1104" t="s">
        <v>687</v>
      </c>
      <c r="G3" s="1104"/>
      <c r="H3" s="1104"/>
      <c r="I3" s="1104"/>
    </row>
    <row r="4" spans="1:8" ht="18">
      <c r="A4" s="11"/>
      <c r="B4" s="1107" t="s">
        <v>230</v>
      </c>
      <c r="C4" s="1107"/>
      <c r="D4" s="1107"/>
      <c r="E4" s="1107"/>
      <c r="F4" s="1107"/>
      <c r="G4" s="1107"/>
      <c r="H4" s="1107"/>
    </row>
    <row r="5" spans="1:8" ht="18">
      <c r="A5" s="11" t="s">
        <v>257</v>
      </c>
      <c r="B5" s="1107" t="s">
        <v>219</v>
      </c>
      <c r="C5" s="1107"/>
      <c r="D5" s="1107"/>
      <c r="E5" s="1107"/>
      <c r="F5" s="1107"/>
      <c r="G5" s="1107"/>
      <c r="H5" s="1107"/>
    </row>
    <row r="6" spans="1:9" ht="18">
      <c r="A6" s="11"/>
      <c r="B6" s="1108" t="s">
        <v>481</v>
      </c>
      <c r="C6" s="1108"/>
      <c r="D6" s="94"/>
      <c r="E6" s="94"/>
      <c r="F6" s="94"/>
      <c r="G6" s="94"/>
      <c r="H6" s="1109"/>
      <c r="I6" s="1109"/>
    </row>
    <row r="7" spans="1:7" ht="12.75">
      <c r="A7" s="11"/>
      <c r="B7" s="13"/>
      <c r="C7" s="13"/>
      <c r="D7" s="14"/>
      <c r="E7" s="15"/>
      <c r="F7" s="15"/>
      <c r="G7" s="15"/>
    </row>
    <row r="8" spans="1:9" ht="12.75">
      <c r="A8" s="253" t="s">
        <v>34</v>
      </c>
      <c r="B8" s="254" t="s">
        <v>35</v>
      </c>
      <c r="C8" s="255" t="s">
        <v>36</v>
      </c>
      <c r="D8" s="16" t="s">
        <v>1</v>
      </c>
      <c r="E8" s="16" t="s">
        <v>37</v>
      </c>
      <c r="F8" s="16" t="s">
        <v>1</v>
      </c>
      <c r="G8" s="253" t="s">
        <v>38</v>
      </c>
      <c r="H8" s="254" t="s">
        <v>2</v>
      </c>
      <c r="I8" s="254" t="s">
        <v>2</v>
      </c>
    </row>
    <row r="9" spans="1:9" ht="12.75">
      <c r="A9" s="256" t="s">
        <v>39</v>
      </c>
      <c r="B9" s="476"/>
      <c r="C9" s="12" t="s">
        <v>40</v>
      </c>
      <c r="D9" s="25" t="s">
        <v>41</v>
      </c>
      <c r="E9" s="25" t="s">
        <v>3</v>
      </c>
      <c r="F9" s="25" t="s">
        <v>42</v>
      </c>
      <c r="G9" s="256"/>
      <c r="H9" s="257" t="s">
        <v>357</v>
      </c>
      <c r="I9" s="257" t="s">
        <v>482</v>
      </c>
    </row>
    <row r="10" spans="1:10" ht="12.75">
      <c r="A10" s="23"/>
      <c r="B10" s="252" t="s">
        <v>178</v>
      </c>
      <c r="C10" s="359"/>
      <c r="D10" s="23"/>
      <c r="E10" s="23"/>
      <c r="F10" s="23"/>
      <c r="G10" s="23"/>
      <c r="H10" s="259">
        <f>H11+H42</f>
        <v>13565.7</v>
      </c>
      <c r="I10" s="259">
        <f>I11+I42-I65</f>
        <v>14999.5</v>
      </c>
      <c r="J10">
        <v>14999.5</v>
      </c>
    </row>
    <row r="11" spans="1:9" ht="12.75">
      <c r="A11" s="23"/>
      <c r="B11" s="258" t="s">
        <v>323</v>
      </c>
      <c r="C11" s="359"/>
      <c r="D11" s="23"/>
      <c r="E11" s="23"/>
      <c r="F11" s="23"/>
      <c r="G11" s="23"/>
      <c r="H11" s="385">
        <f>H12+H19</f>
        <v>4322.8</v>
      </c>
      <c r="I11" s="259">
        <f>I12+I19</f>
        <v>4863.799999999999</v>
      </c>
    </row>
    <row r="12" spans="1:9" ht="12.75">
      <c r="A12" s="75" t="s">
        <v>4</v>
      </c>
      <c r="B12" s="62" t="s">
        <v>78</v>
      </c>
      <c r="C12" s="232">
        <v>887</v>
      </c>
      <c r="D12" s="77" t="s">
        <v>43</v>
      </c>
      <c r="E12" s="151"/>
      <c r="F12" s="79"/>
      <c r="G12" s="79"/>
      <c r="H12" s="260">
        <f>H15</f>
        <v>1056.6000000000001</v>
      </c>
      <c r="I12" s="260">
        <f>I15</f>
        <v>1130.6</v>
      </c>
    </row>
    <row r="13" spans="1:9" ht="12.75">
      <c r="A13" s="261"/>
      <c r="B13" s="49" t="s">
        <v>163</v>
      </c>
      <c r="C13" s="408"/>
      <c r="D13" s="81"/>
      <c r="E13" s="152"/>
      <c r="F13" s="82"/>
      <c r="G13" s="82"/>
      <c r="H13" s="262"/>
      <c r="I13" s="262"/>
    </row>
    <row r="14" spans="1:9" ht="12.75">
      <c r="A14" s="263"/>
      <c r="B14" s="139" t="s">
        <v>96</v>
      </c>
      <c r="C14" s="415"/>
      <c r="D14" s="83"/>
      <c r="E14" s="581"/>
      <c r="F14" s="70"/>
      <c r="G14" s="70"/>
      <c r="H14" s="264"/>
      <c r="I14" s="264"/>
    </row>
    <row r="15" spans="1:9" ht="12.75">
      <c r="A15" s="265" t="s">
        <v>6</v>
      </c>
      <c r="B15" s="49" t="s">
        <v>129</v>
      </c>
      <c r="C15" s="351">
        <v>887</v>
      </c>
      <c r="D15" s="266" t="s">
        <v>43</v>
      </c>
      <c r="E15" s="39" t="s">
        <v>44</v>
      </c>
      <c r="F15" s="266"/>
      <c r="G15" s="267"/>
      <c r="H15" s="268">
        <f>SUM(H17:H18)</f>
        <v>1056.6000000000001</v>
      </c>
      <c r="I15" s="268">
        <f>SUM(I17:I18)</f>
        <v>1130.6</v>
      </c>
    </row>
    <row r="16" spans="1:9" ht="14.25">
      <c r="A16" s="24" t="s">
        <v>79</v>
      </c>
      <c r="B16" s="941" t="s">
        <v>401</v>
      </c>
      <c r="C16" s="359">
        <v>887</v>
      </c>
      <c r="D16" s="942" t="s">
        <v>43</v>
      </c>
      <c r="E16" s="1003" t="s">
        <v>44</v>
      </c>
      <c r="F16" s="287" t="s">
        <v>506</v>
      </c>
      <c r="G16" s="321"/>
      <c r="H16" s="943">
        <f>SUM(H17:H18)</f>
        <v>1056.6000000000001</v>
      </c>
      <c r="I16" s="943">
        <f>SUM(I17:I18)</f>
        <v>1130.6</v>
      </c>
    </row>
    <row r="17" spans="1:9" ht="14.25" hidden="1">
      <c r="A17" s="939" t="s">
        <v>80</v>
      </c>
      <c r="B17" s="273" t="s">
        <v>142</v>
      </c>
      <c r="C17" s="380">
        <v>887</v>
      </c>
      <c r="D17" s="272" t="s">
        <v>43</v>
      </c>
      <c r="E17" s="271" t="s">
        <v>44</v>
      </c>
      <c r="F17" s="272" t="s">
        <v>506</v>
      </c>
      <c r="G17" s="940" t="s">
        <v>45</v>
      </c>
      <c r="H17" s="274">
        <v>845.2</v>
      </c>
      <c r="I17" s="274">
        <v>900.4</v>
      </c>
    </row>
    <row r="18" spans="1:9" ht="14.25" hidden="1">
      <c r="A18" s="256" t="s">
        <v>81</v>
      </c>
      <c r="B18" s="275" t="s">
        <v>140</v>
      </c>
      <c r="C18" s="12">
        <v>887</v>
      </c>
      <c r="D18" s="28" t="s">
        <v>43</v>
      </c>
      <c r="E18" s="270" t="s">
        <v>44</v>
      </c>
      <c r="F18" s="28" t="s">
        <v>506</v>
      </c>
      <c r="G18" s="276" t="s">
        <v>46</v>
      </c>
      <c r="H18" s="277">
        <v>211.4</v>
      </c>
      <c r="I18" s="277">
        <v>230.2</v>
      </c>
    </row>
    <row r="19" spans="1:9" ht="12.75">
      <c r="A19" s="50" t="s">
        <v>10</v>
      </c>
      <c r="B19" s="533" t="s">
        <v>82</v>
      </c>
      <c r="C19" s="947">
        <v>887</v>
      </c>
      <c r="D19" s="278" t="s">
        <v>47</v>
      </c>
      <c r="E19" s="497"/>
      <c r="F19" s="52"/>
      <c r="G19" s="52"/>
      <c r="H19" s="326">
        <f>H23+H29+H34</f>
        <v>3266.2</v>
      </c>
      <c r="I19" s="279">
        <f>I23+I29+I34</f>
        <v>3733.2</v>
      </c>
    </row>
    <row r="20" spans="1:9" ht="12.75">
      <c r="A20" s="44"/>
      <c r="B20" s="528" t="s">
        <v>83</v>
      </c>
      <c r="C20" s="488"/>
      <c r="D20" s="32"/>
      <c r="E20" s="1004"/>
      <c r="F20" s="500"/>
      <c r="G20" s="500"/>
      <c r="H20" s="944"/>
      <c r="I20" s="280"/>
    </row>
    <row r="21" spans="1:9" ht="12.75">
      <c r="A21" s="44"/>
      <c r="B21" s="528" t="s">
        <v>84</v>
      </c>
      <c r="C21" s="488"/>
      <c r="D21" s="32"/>
      <c r="E21" s="1004"/>
      <c r="F21" s="500"/>
      <c r="G21" s="500"/>
      <c r="H21" s="944"/>
      <c r="I21" s="280"/>
    </row>
    <row r="22" spans="1:9" ht="12.75">
      <c r="A22" s="48"/>
      <c r="B22" s="529" t="s">
        <v>85</v>
      </c>
      <c r="C22" s="948"/>
      <c r="D22" s="412"/>
      <c r="E22" s="498"/>
      <c r="F22" s="949"/>
      <c r="G22" s="949"/>
      <c r="H22" s="946"/>
      <c r="I22" s="945"/>
    </row>
    <row r="23" spans="1:9" ht="12.75">
      <c r="A23" s="50" t="s">
        <v>50</v>
      </c>
      <c r="B23" s="62" t="s">
        <v>608</v>
      </c>
      <c r="C23" s="947">
        <v>887</v>
      </c>
      <c r="D23" s="278" t="s">
        <v>47</v>
      </c>
      <c r="E23" s="497" t="s">
        <v>233</v>
      </c>
      <c r="F23" s="52"/>
      <c r="G23" s="52"/>
      <c r="H23" s="260">
        <f>H26</f>
        <v>896.9</v>
      </c>
      <c r="I23" s="328">
        <f>I26</f>
        <v>961</v>
      </c>
    </row>
    <row r="24" spans="1:9" ht="12.75">
      <c r="A24" s="44"/>
      <c r="B24" s="49" t="s">
        <v>609</v>
      </c>
      <c r="C24" s="488"/>
      <c r="D24" s="32"/>
      <c r="E24" s="1004"/>
      <c r="F24" s="500"/>
      <c r="G24" s="500"/>
      <c r="H24" s="944"/>
      <c r="I24" s="944"/>
    </row>
    <row r="25" spans="1:9" ht="12.75">
      <c r="A25" s="48"/>
      <c r="B25" s="139" t="s">
        <v>610</v>
      </c>
      <c r="C25" s="948"/>
      <c r="D25" s="412"/>
      <c r="E25" s="498"/>
      <c r="F25" s="949"/>
      <c r="G25" s="949"/>
      <c r="H25" s="946"/>
      <c r="I25" s="946"/>
    </row>
    <row r="26" spans="1:9" ht="14.25">
      <c r="A26" s="44" t="s">
        <v>88</v>
      </c>
      <c r="B26" s="941" t="s">
        <v>401</v>
      </c>
      <c r="C26" s="160">
        <v>887</v>
      </c>
      <c r="D26" s="950" t="s">
        <v>47</v>
      </c>
      <c r="E26" s="1005" t="s">
        <v>233</v>
      </c>
      <c r="F26" s="343" t="s">
        <v>506</v>
      </c>
      <c r="G26" s="343"/>
      <c r="H26" s="956">
        <f>SUM(H27:H28)</f>
        <v>896.9</v>
      </c>
      <c r="I26" s="956">
        <f>SUM(I27:I28)</f>
        <v>961</v>
      </c>
    </row>
    <row r="27" spans="1:9" ht="14.25">
      <c r="A27" s="43" t="s">
        <v>166</v>
      </c>
      <c r="B27" s="275" t="s">
        <v>86</v>
      </c>
      <c r="C27" s="359">
        <v>887</v>
      </c>
      <c r="D27" s="287" t="s">
        <v>47</v>
      </c>
      <c r="E27" s="333" t="s">
        <v>234</v>
      </c>
      <c r="F27" s="287" t="s">
        <v>506</v>
      </c>
      <c r="G27" s="287" t="s">
        <v>45</v>
      </c>
      <c r="H27" s="293">
        <v>700.3</v>
      </c>
      <c r="I27" s="293">
        <v>746.5</v>
      </c>
    </row>
    <row r="28" spans="1:9" ht="14.25">
      <c r="A28" s="43" t="s">
        <v>488</v>
      </c>
      <c r="B28" s="298" t="s">
        <v>140</v>
      </c>
      <c r="C28" s="254">
        <v>887</v>
      </c>
      <c r="D28" s="21" t="s">
        <v>47</v>
      </c>
      <c r="E28" s="256" t="s">
        <v>234</v>
      </c>
      <c r="F28" s="21" t="s">
        <v>506</v>
      </c>
      <c r="G28" s="21" t="s">
        <v>46</v>
      </c>
      <c r="H28" s="951">
        <v>196.6</v>
      </c>
      <c r="I28" s="951">
        <v>214.5</v>
      </c>
    </row>
    <row r="29" spans="1:9" ht="12.75">
      <c r="A29" s="50" t="s">
        <v>51</v>
      </c>
      <c r="B29" s="533" t="s">
        <v>611</v>
      </c>
      <c r="C29" s="254">
        <v>887</v>
      </c>
      <c r="D29" s="21" t="s">
        <v>47</v>
      </c>
      <c r="E29" s="256" t="s">
        <v>616</v>
      </c>
      <c r="F29" s="21"/>
      <c r="G29" s="21"/>
      <c r="H29" s="955">
        <f>H31</f>
        <v>233.6</v>
      </c>
      <c r="I29" s="330">
        <f>I31</f>
        <v>250</v>
      </c>
    </row>
    <row r="30" spans="1:9" ht="12.75">
      <c r="A30" s="952"/>
      <c r="B30" s="529" t="s">
        <v>612</v>
      </c>
      <c r="C30" s="356"/>
      <c r="D30" s="271"/>
      <c r="E30" s="939"/>
      <c r="F30" s="272"/>
      <c r="G30" s="272"/>
      <c r="H30" s="953"/>
      <c r="I30" s="286"/>
    </row>
    <row r="31" spans="1:9" ht="12.75">
      <c r="A31" s="409" t="s">
        <v>89</v>
      </c>
      <c r="B31" s="140" t="s">
        <v>613</v>
      </c>
      <c r="C31" s="254">
        <v>887</v>
      </c>
      <c r="D31" s="21" t="s">
        <v>47</v>
      </c>
      <c r="E31" s="256" t="s">
        <v>616</v>
      </c>
      <c r="F31" s="287" t="s">
        <v>617</v>
      </c>
      <c r="G31" s="287"/>
      <c r="H31" s="296">
        <v>233.6</v>
      </c>
      <c r="I31" s="296">
        <v>250</v>
      </c>
    </row>
    <row r="32" spans="1:9" ht="12.75">
      <c r="A32" s="952"/>
      <c r="B32" s="200" t="s">
        <v>614</v>
      </c>
      <c r="C32" s="356"/>
      <c r="D32" s="26"/>
      <c r="E32" s="939"/>
      <c r="F32" s="28"/>
      <c r="G32" s="28"/>
      <c r="H32" s="296"/>
      <c r="I32" s="296"/>
    </row>
    <row r="33" spans="1:9" ht="12.75">
      <c r="A33" s="48" t="s">
        <v>164</v>
      </c>
      <c r="B33" s="471" t="s">
        <v>615</v>
      </c>
      <c r="C33" s="257">
        <v>887</v>
      </c>
      <c r="D33" s="21" t="s">
        <v>47</v>
      </c>
      <c r="E33" s="256" t="s">
        <v>616</v>
      </c>
      <c r="F33" s="287" t="s">
        <v>617</v>
      </c>
      <c r="G33" s="287" t="s">
        <v>618</v>
      </c>
      <c r="H33" s="296">
        <v>233.6</v>
      </c>
      <c r="I33" s="296">
        <v>250</v>
      </c>
    </row>
    <row r="34" spans="1:9" ht="12.75">
      <c r="A34" s="19" t="s">
        <v>371</v>
      </c>
      <c r="B34" s="320" t="s">
        <v>513</v>
      </c>
      <c r="C34" s="351">
        <v>887</v>
      </c>
      <c r="D34" s="282" t="s">
        <v>47</v>
      </c>
      <c r="E34" s="1006" t="s">
        <v>87</v>
      </c>
      <c r="F34" s="266"/>
      <c r="G34" s="266"/>
      <c r="H34" s="283">
        <f>H35+H38</f>
        <v>2135.7</v>
      </c>
      <c r="I34" s="283">
        <f>I35</f>
        <v>2522.2</v>
      </c>
    </row>
    <row r="35" spans="1:9" ht="14.25">
      <c r="A35" s="676" t="s">
        <v>489</v>
      </c>
      <c r="B35" s="275" t="s">
        <v>401</v>
      </c>
      <c r="C35" s="359">
        <v>887</v>
      </c>
      <c r="D35" s="287" t="s">
        <v>47</v>
      </c>
      <c r="E35" s="1003" t="s">
        <v>87</v>
      </c>
      <c r="F35" s="287" t="s">
        <v>506</v>
      </c>
      <c r="G35" s="287"/>
      <c r="H35" s="385">
        <f>SUM(H36:H37)</f>
        <v>2135.7</v>
      </c>
      <c r="I35" s="385">
        <f>SUM(I36:I39)</f>
        <v>2522.2</v>
      </c>
    </row>
    <row r="36" spans="1:9" ht="14.25">
      <c r="A36" s="696" t="s">
        <v>619</v>
      </c>
      <c r="B36" s="273" t="s">
        <v>86</v>
      </c>
      <c r="C36" s="380">
        <v>887</v>
      </c>
      <c r="D36" s="272" t="s">
        <v>47</v>
      </c>
      <c r="E36" s="1007" t="s">
        <v>87</v>
      </c>
      <c r="F36" s="272" t="s">
        <v>506</v>
      </c>
      <c r="G36" s="272" t="s">
        <v>45</v>
      </c>
      <c r="H36" s="715">
        <v>1641.5</v>
      </c>
      <c r="I36" s="715">
        <v>1903.9</v>
      </c>
    </row>
    <row r="37" spans="1:9" ht="14.25">
      <c r="A37" s="708" t="s">
        <v>620</v>
      </c>
      <c r="B37" s="275" t="s">
        <v>140</v>
      </c>
      <c r="C37" s="380">
        <v>887</v>
      </c>
      <c r="D37" s="272" t="s">
        <v>47</v>
      </c>
      <c r="E37" s="1008" t="s">
        <v>87</v>
      </c>
      <c r="F37" s="285">
        <v>121</v>
      </c>
      <c r="G37" s="285">
        <v>213</v>
      </c>
      <c r="H37" s="286">
        <v>494.2</v>
      </c>
      <c r="I37" s="286">
        <v>618.3</v>
      </c>
    </row>
    <row r="38" spans="1:9" ht="12.75" hidden="1">
      <c r="A38" s="709" t="s">
        <v>621</v>
      </c>
      <c r="B38" s="334" t="s">
        <v>403</v>
      </c>
      <c r="C38" s="380">
        <v>887</v>
      </c>
      <c r="D38" s="272" t="s">
        <v>47</v>
      </c>
      <c r="E38" s="1008" t="s">
        <v>87</v>
      </c>
      <c r="F38" s="22">
        <v>244</v>
      </c>
      <c r="G38" s="334"/>
      <c r="H38" s="334">
        <f>H39</f>
        <v>0</v>
      </c>
      <c r="I38" s="334">
        <v>0</v>
      </c>
    </row>
    <row r="39" spans="1:9" ht="14.25" hidden="1">
      <c r="A39" s="696" t="s">
        <v>622</v>
      </c>
      <c r="B39" s="275" t="s">
        <v>141</v>
      </c>
      <c r="C39" s="380">
        <v>887</v>
      </c>
      <c r="D39" s="287" t="s">
        <v>47</v>
      </c>
      <c r="E39" s="1008" t="s">
        <v>87</v>
      </c>
      <c r="F39" s="288">
        <v>244</v>
      </c>
      <c r="G39" s="288">
        <v>222</v>
      </c>
      <c r="H39" s="289">
        <v>0</v>
      </c>
      <c r="I39" s="289">
        <v>0</v>
      </c>
    </row>
    <row r="40" spans="1:9" ht="15">
      <c r="A40" s="299"/>
      <c r="B40" s="251" t="s">
        <v>324</v>
      </c>
      <c r="C40" s="255"/>
      <c r="D40" s="21"/>
      <c r="E40" s="462"/>
      <c r="F40" s="21"/>
      <c r="G40" s="270"/>
      <c r="H40" s="705">
        <f>H42+H71+H75+H100+H110+H116+H153+H163+H186+H208+H217</f>
        <v>67877.2</v>
      </c>
      <c r="I40" s="706">
        <f>I42+I71+I75+I100+I110+I116+I153+I163+I186+I208+I217</f>
        <v>70136.2</v>
      </c>
    </row>
    <row r="41" spans="1:9" ht="12.75">
      <c r="A41" s="300"/>
      <c r="B41" s="247" t="s">
        <v>325</v>
      </c>
      <c r="C41" s="380"/>
      <c r="D41" s="272"/>
      <c r="E41" s="461"/>
      <c r="F41" s="272"/>
      <c r="G41" s="271"/>
      <c r="H41" s="286"/>
      <c r="I41" s="292"/>
    </row>
    <row r="42" spans="1:9" ht="12.75">
      <c r="A42" s="44" t="s">
        <v>12</v>
      </c>
      <c r="B42" s="49" t="s">
        <v>101</v>
      </c>
      <c r="C42" s="417" t="s">
        <v>115</v>
      </c>
      <c r="D42" s="39" t="s">
        <v>49</v>
      </c>
      <c r="E42" s="1009"/>
      <c r="F42" s="301"/>
      <c r="G42" s="301"/>
      <c r="H42" s="302">
        <f>H46+H50+H65</f>
        <v>9242.9</v>
      </c>
      <c r="I42" s="302">
        <f>I46+I50+I65</f>
        <v>10141.300000000001</v>
      </c>
    </row>
    <row r="43" spans="1:9" ht="12.75">
      <c r="A43" s="44"/>
      <c r="B43" s="49" t="s">
        <v>103</v>
      </c>
      <c r="C43" s="257"/>
      <c r="D43" s="26"/>
      <c r="E43" s="1009"/>
      <c r="F43" s="301"/>
      <c r="G43" s="301"/>
      <c r="H43" s="303"/>
      <c r="I43" s="303"/>
    </row>
    <row r="44" spans="1:9" ht="12.75">
      <c r="A44" s="44"/>
      <c r="B44" s="49" t="s">
        <v>104</v>
      </c>
      <c r="C44" s="257"/>
      <c r="D44" s="26"/>
      <c r="E44" s="1009"/>
      <c r="F44" s="301"/>
      <c r="G44" s="301"/>
      <c r="H44" s="303"/>
      <c r="I44" s="303"/>
    </row>
    <row r="45" spans="1:9" ht="12.75">
      <c r="A45" s="48"/>
      <c r="B45" s="139" t="s">
        <v>102</v>
      </c>
      <c r="C45" s="356"/>
      <c r="D45" s="271"/>
      <c r="E45" s="1008"/>
      <c r="F45" s="285"/>
      <c r="G45" s="285"/>
      <c r="H45" s="297"/>
      <c r="I45" s="297"/>
    </row>
    <row r="46" spans="1:9" ht="12.75">
      <c r="A46" s="304" t="s">
        <v>58</v>
      </c>
      <c r="B46" s="80" t="s">
        <v>77</v>
      </c>
      <c r="C46" s="352">
        <v>973</v>
      </c>
      <c r="D46" s="305" t="s">
        <v>49</v>
      </c>
      <c r="E46" s="1010" t="s">
        <v>54</v>
      </c>
      <c r="F46" s="306"/>
      <c r="G46" s="305"/>
      <c r="H46" s="307">
        <f>SUM(H48:H49)</f>
        <v>1056.6000000000001</v>
      </c>
      <c r="I46" s="307">
        <f>SUM(I48:I49)</f>
        <v>1130.5</v>
      </c>
    </row>
    <row r="47" spans="1:9" ht="14.25">
      <c r="A47" s="710" t="s">
        <v>133</v>
      </c>
      <c r="B47" s="269" t="s">
        <v>401</v>
      </c>
      <c r="C47" s="254">
        <v>973</v>
      </c>
      <c r="D47" s="270" t="s">
        <v>49</v>
      </c>
      <c r="E47" s="1011" t="s">
        <v>54</v>
      </c>
      <c r="F47" s="294">
        <v>121</v>
      </c>
      <c r="G47" s="21"/>
      <c r="H47" s="296">
        <f>SUM(H48:H49)</f>
        <v>1056.6000000000001</v>
      </c>
      <c r="I47" s="296">
        <f>SUM(I48:I49)</f>
        <v>1130.5</v>
      </c>
    </row>
    <row r="48" spans="1:9" ht="14.25" hidden="1">
      <c r="A48" s="22" t="s">
        <v>134</v>
      </c>
      <c r="B48" s="275" t="s">
        <v>86</v>
      </c>
      <c r="C48" s="359">
        <v>973</v>
      </c>
      <c r="D48" s="287" t="s">
        <v>49</v>
      </c>
      <c r="E48" s="1012" t="s">
        <v>54</v>
      </c>
      <c r="F48" s="288">
        <v>121</v>
      </c>
      <c r="G48" s="288">
        <v>211</v>
      </c>
      <c r="H48" s="293">
        <v>845.2</v>
      </c>
      <c r="I48" s="293">
        <v>900.3</v>
      </c>
    </row>
    <row r="49" spans="1:9" ht="14.25" hidden="1">
      <c r="A49" s="22" t="s">
        <v>135</v>
      </c>
      <c r="B49" s="275" t="s">
        <v>140</v>
      </c>
      <c r="C49" s="383">
        <v>973</v>
      </c>
      <c r="D49" s="287" t="s">
        <v>49</v>
      </c>
      <c r="E49" s="1012" t="s">
        <v>54</v>
      </c>
      <c r="F49" s="288">
        <v>121</v>
      </c>
      <c r="G49" s="288">
        <v>213</v>
      </c>
      <c r="H49" s="293">
        <v>211.4</v>
      </c>
      <c r="I49" s="293">
        <v>230.2</v>
      </c>
    </row>
    <row r="50" spans="1:10" ht="12.75">
      <c r="A50" s="19" t="s">
        <v>136</v>
      </c>
      <c r="B50" s="76" t="s">
        <v>714</v>
      </c>
      <c r="C50" s="424">
        <v>973</v>
      </c>
      <c r="D50" s="266" t="s">
        <v>49</v>
      </c>
      <c r="E50" s="322" t="s">
        <v>223</v>
      </c>
      <c r="F50" s="19"/>
      <c r="G50" s="19"/>
      <c r="H50" s="339">
        <f>H52+H55+H63</f>
        <v>8181</v>
      </c>
      <c r="I50" s="339">
        <f>I52+I55+I63</f>
        <v>9005.2</v>
      </c>
      <c r="J50">
        <v>9005.2</v>
      </c>
    </row>
    <row r="51" spans="1:9" ht="12.75">
      <c r="A51" s="27"/>
      <c r="B51" s="80" t="s">
        <v>521</v>
      </c>
      <c r="C51" s="418"/>
      <c r="D51" s="305"/>
      <c r="E51" s="481"/>
      <c r="F51" s="27"/>
      <c r="G51" s="27"/>
      <c r="H51" s="308"/>
      <c r="I51" s="308"/>
    </row>
    <row r="52" spans="1:9" ht="14.25">
      <c r="A52" s="23" t="s">
        <v>137</v>
      </c>
      <c r="B52" s="275" t="s">
        <v>401</v>
      </c>
      <c r="C52" s="353">
        <v>973</v>
      </c>
      <c r="D52" s="321" t="s">
        <v>49</v>
      </c>
      <c r="E52" s="1008" t="s">
        <v>223</v>
      </c>
      <c r="F52" s="335">
        <v>121</v>
      </c>
      <c r="G52" s="335"/>
      <c r="H52" s="712">
        <f>SUM(H53:H54)</f>
        <v>6745.9</v>
      </c>
      <c r="I52" s="712">
        <f>SUM(I53:I54)</f>
        <v>7170.7</v>
      </c>
    </row>
    <row r="53" spans="1:9" ht="14.25">
      <c r="A53" s="711" t="s">
        <v>138</v>
      </c>
      <c r="B53" s="273" t="s">
        <v>142</v>
      </c>
      <c r="C53" s="380">
        <v>973</v>
      </c>
      <c r="D53" s="272" t="s">
        <v>49</v>
      </c>
      <c r="E53" s="1008" t="s">
        <v>223</v>
      </c>
      <c r="F53" s="285">
        <v>121</v>
      </c>
      <c r="G53" s="285">
        <v>211</v>
      </c>
      <c r="H53" s="464">
        <v>5193.8</v>
      </c>
      <c r="I53" s="274">
        <v>5515.7</v>
      </c>
    </row>
    <row r="54" spans="1:9" ht="14.25">
      <c r="A54" s="20" t="s">
        <v>139</v>
      </c>
      <c r="B54" s="298" t="s">
        <v>140</v>
      </c>
      <c r="C54" s="12">
        <v>973</v>
      </c>
      <c r="D54" s="21" t="s">
        <v>49</v>
      </c>
      <c r="E54" s="1011" t="str">
        <f aca="true" t="shared" si="0" ref="E54:E62">E53</f>
        <v>002 06 01</v>
      </c>
      <c r="F54" s="294">
        <v>121</v>
      </c>
      <c r="G54" s="294">
        <v>213</v>
      </c>
      <c r="H54" s="330">
        <v>1552.1</v>
      </c>
      <c r="I54" s="330">
        <v>1655</v>
      </c>
    </row>
    <row r="55" spans="1:9" ht="12.75">
      <c r="A55" s="20" t="s">
        <v>405</v>
      </c>
      <c r="B55" s="959" t="s">
        <v>514</v>
      </c>
      <c r="C55" s="351">
        <v>973</v>
      </c>
      <c r="D55" s="282" t="s">
        <v>49</v>
      </c>
      <c r="E55" s="1014" t="str">
        <f>E54</f>
        <v>002 06 01</v>
      </c>
      <c r="F55" s="291">
        <v>244</v>
      </c>
      <c r="G55" s="291"/>
      <c r="H55" s="958">
        <f>SUM(H56:H62)</f>
        <v>1402.1</v>
      </c>
      <c r="I55" s="314">
        <f>SUM(I56:I62)</f>
        <v>1796.5</v>
      </c>
    </row>
    <row r="56" spans="1:9" ht="14.25" hidden="1">
      <c r="A56" s="43" t="s">
        <v>406</v>
      </c>
      <c r="B56" s="273" t="s">
        <v>144</v>
      </c>
      <c r="C56" s="380">
        <v>973</v>
      </c>
      <c r="D56" s="272" t="s">
        <v>49</v>
      </c>
      <c r="E56" s="1008" t="str">
        <f>E54</f>
        <v>002 06 01</v>
      </c>
      <c r="F56" s="285">
        <v>244</v>
      </c>
      <c r="G56" s="285">
        <v>221</v>
      </c>
      <c r="H56" s="464">
        <v>132</v>
      </c>
      <c r="I56" s="464">
        <v>145</v>
      </c>
    </row>
    <row r="57" spans="1:9" ht="14.25" hidden="1">
      <c r="A57" s="310" t="s">
        <v>407</v>
      </c>
      <c r="B57" s="275" t="s">
        <v>141</v>
      </c>
      <c r="C57" s="380">
        <v>973</v>
      </c>
      <c r="D57" s="270" t="s">
        <v>49</v>
      </c>
      <c r="E57" s="1012" t="str">
        <f>E56</f>
        <v>002 06 01</v>
      </c>
      <c r="F57" s="288">
        <v>244</v>
      </c>
      <c r="G57" s="288">
        <v>222</v>
      </c>
      <c r="H57" s="293">
        <v>35</v>
      </c>
      <c r="I57" s="293">
        <v>38.5</v>
      </c>
    </row>
    <row r="58" spans="1:9" ht="14.25" hidden="1">
      <c r="A58" s="22" t="s">
        <v>408</v>
      </c>
      <c r="B58" s="275" t="s">
        <v>145</v>
      </c>
      <c r="C58" s="380">
        <v>973</v>
      </c>
      <c r="D58" s="287" t="s">
        <v>49</v>
      </c>
      <c r="E58" s="1012" t="str">
        <f t="shared" si="0"/>
        <v>002 06 01</v>
      </c>
      <c r="F58" s="288">
        <v>244</v>
      </c>
      <c r="G58" s="288">
        <v>223</v>
      </c>
      <c r="H58" s="293">
        <v>246.4</v>
      </c>
      <c r="I58" s="293">
        <v>271.4</v>
      </c>
    </row>
    <row r="59" spans="1:9" ht="14.25" hidden="1">
      <c r="A59" s="311" t="s">
        <v>623</v>
      </c>
      <c r="B59" s="275" t="s">
        <v>146</v>
      </c>
      <c r="C59" s="380">
        <v>973</v>
      </c>
      <c r="D59" s="287" t="s">
        <v>49</v>
      </c>
      <c r="E59" s="1012" t="str">
        <f t="shared" si="0"/>
        <v>002 06 01</v>
      </c>
      <c r="F59" s="288">
        <v>244</v>
      </c>
      <c r="G59" s="288">
        <v>225</v>
      </c>
      <c r="H59" s="293">
        <v>410</v>
      </c>
      <c r="I59" s="293">
        <v>451</v>
      </c>
    </row>
    <row r="60" spans="1:9" ht="14.25" hidden="1">
      <c r="A60" s="311" t="s">
        <v>409</v>
      </c>
      <c r="B60" s="275" t="s">
        <v>143</v>
      </c>
      <c r="C60" s="380">
        <v>973</v>
      </c>
      <c r="D60" s="287" t="s">
        <v>49</v>
      </c>
      <c r="E60" s="1012" t="str">
        <f t="shared" si="0"/>
        <v>002 06 01</v>
      </c>
      <c r="F60" s="288">
        <v>244</v>
      </c>
      <c r="G60" s="288">
        <v>226</v>
      </c>
      <c r="H60" s="293">
        <v>328.7</v>
      </c>
      <c r="I60" s="293">
        <v>363.6</v>
      </c>
    </row>
    <row r="61" spans="1:9" ht="14.25" hidden="1">
      <c r="A61" s="960" t="s">
        <v>624</v>
      </c>
      <c r="B61" s="298" t="s">
        <v>53</v>
      </c>
      <c r="C61" s="380">
        <v>973</v>
      </c>
      <c r="D61" s="21" t="s">
        <v>49</v>
      </c>
      <c r="E61" s="1012" t="str">
        <f>E60</f>
        <v>002 06 01</v>
      </c>
      <c r="F61" s="288">
        <v>244</v>
      </c>
      <c r="G61" s="288">
        <v>310</v>
      </c>
      <c r="H61" s="293">
        <v>100</v>
      </c>
      <c r="I61" s="293">
        <v>211</v>
      </c>
    </row>
    <row r="62" spans="1:9" ht="14.25" hidden="1">
      <c r="A62" s="961" t="s">
        <v>625</v>
      </c>
      <c r="B62" s="275" t="s">
        <v>76</v>
      </c>
      <c r="C62" s="380">
        <v>973</v>
      </c>
      <c r="D62" s="21" t="s">
        <v>49</v>
      </c>
      <c r="E62" s="1012" t="str">
        <f t="shared" si="0"/>
        <v>002 06 01</v>
      </c>
      <c r="F62" s="288">
        <v>244</v>
      </c>
      <c r="G62" s="288">
        <v>340</v>
      </c>
      <c r="H62" s="293">
        <v>150</v>
      </c>
      <c r="I62" s="293">
        <v>316</v>
      </c>
    </row>
    <row r="63" spans="1:9" ht="12.75">
      <c r="A63" s="960" t="s">
        <v>484</v>
      </c>
      <c r="B63" s="76" t="s">
        <v>411</v>
      </c>
      <c r="C63" s="499">
        <v>973</v>
      </c>
      <c r="D63" s="266" t="s">
        <v>49</v>
      </c>
      <c r="E63" s="1015" t="str">
        <f>E62</f>
        <v>002 06 01</v>
      </c>
      <c r="F63" s="291">
        <v>850</v>
      </c>
      <c r="G63" s="714"/>
      <c r="H63" s="314">
        <f>H64</f>
        <v>33</v>
      </c>
      <c r="I63" s="314">
        <v>38</v>
      </c>
    </row>
    <row r="64" spans="1:9" ht="14.25" hidden="1">
      <c r="A64" s="713" t="s">
        <v>522</v>
      </c>
      <c r="B64" s="298" t="s">
        <v>52</v>
      </c>
      <c r="C64" s="381">
        <v>973</v>
      </c>
      <c r="D64" s="21" t="s">
        <v>49</v>
      </c>
      <c r="E64" s="1011" t="str">
        <f>E62</f>
        <v>002 06 01</v>
      </c>
      <c r="F64" s="294">
        <v>850</v>
      </c>
      <c r="G64" s="294">
        <v>290</v>
      </c>
      <c r="H64" s="330">
        <v>33</v>
      </c>
      <c r="I64" s="330">
        <v>38</v>
      </c>
    </row>
    <row r="65" spans="1:9" ht="12.75">
      <c r="A65" s="312" t="s">
        <v>247</v>
      </c>
      <c r="B65" s="246" t="s">
        <v>694</v>
      </c>
      <c r="C65" s="419">
        <v>973</v>
      </c>
      <c r="D65" s="313" t="s">
        <v>49</v>
      </c>
      <c r="E65" s="270" t="s">
        <v>224</v>
      </c>
      <c r="F65" s="294"/>
      <c r="G65" s="295">
        <v>290</v>
      </c>
      <c r="H65" s="314">
        <v>5.3</v>
      </c>
      <c r="I65" s="314">
        <v>5.6</v>
      </c>
    </row>
    <row r="66" spans="1:9" ht="12.75">
      <c r="A66" s="315"/>
      <c r="B66" s="244" t="s">
        <v>695</v>
      </c>
      <c r="C66" s="420"/>
      <c r="D66" s="316"/>
      <c r="E66" s="26"/>
      <c r="F66" s="301"/>
      <c r="G66" s="53"/>
      <c r="H66" s="317"/>
      <c r="I66" s="317"/>
    </row>
    <row r="67" spans="1:9" ht="12.75">
      <c r="A67" s="315"/>
      <c r="B67" s="244" t="s">
        <v>696</v>
      </c>
      <c r="C67" s="420"/>
      <c r="D67" s="316"/>
      <c r="E67" s="26"/>
      <c r="F67" s="301"/>
      <c r="G67" s="53"/>
      <c r="H67" s="317"/>
      <c r="I67" s="317"/>
    </row>
    <row r="68" spans="1:9" ht="12.75">
      <c r="A68" s="310" t="s">
        <v>225</v>
      </c>
      <c r="B68" s="140" t="s">
        <v>626</v>
      </c>
      <c r="C68" s="419">
        <v>973</v>
      </c>
      <c r="D68" s="313" t="s">
        <v>49</v>
      </c>
      <c r="E68" s="270" t="s">
        <v>224</v>
      </c>
      <c r="F68" s="294">
        <v>598</v>
      </c>
      <c r="G68" s="295"/>
      <c r="H68" s="330">
        <v>5.3</v>
      </c>
      <c r="I68" s="296">
        <v>5.6</v>
      </c>
    </row>
    <row r="69" spans="1:9" ht="12.75">
      <c r="A69" s="315"/>
      <c r="B69" s="141" t="s">
        <v>697</v>
      </c>
      <c r="C69" s="587"/>
      <c r="D69" s="316"/>
      <c r="E69" s="26"/>
      <c r="F69" s="301"/>
      <c r="G69" s="53"/>
      <c r="H69" s="317"/>
      <c r="I69" s="303"/>
    </row>
    <row r="70" spans="1:9" ht="14.25" hidden="1">
      <c r="A70" s="310" t="s">
        <v>627</v>
      </c>
      <c r="B70" s="298" t="s">
        <v>52</v>
      </c>
      <c r="C70" s="419">
        <v>973</v>
      </c>
      <c r="D70" s="313" t="s">
        <v>49</v>
      </c>
      <c r="E70" s="270" t="s">
        <v>224</v>
      </c>
      <c r="F70" s="294">
        <v>598</v>
      </c>
      <c r="G70" s="295">
        <v>290</v>
      </c>
      <c r="H70" s="330">
        <v>5.3</v>
      </c>
      <c r="I70" s="296">
        <v>5.6</v>
      </c>
    </row>
    <row r="71" spans="1:9" ht="12.75">
      <c r="A71" s="319" t="s">
        <v>13</v>
      </c>
      <c r="B71" s="320" t="s">
        <v>148</v>
      </c>
      <c r="C71" s="353">
        <v>973</v>
      </c>
      <c r="D71" s="321" t="s">
        <v>180</v>
      </c>
      <c r="E71" s="1013"/>
      <c r="F71" s="322"/>
      <c r="G71" s="323"/>
      <c r="H71" s="324">
        <f>H72</f>
        <v>250</v>
      </c>
      <c r="I71" s="324">
        <f>I72</f>
        <v>275</v>
      </c>
    </row>
    <row r="72" spans="1:9" ht="12.75">
      <c r="A72" s="325" t="s">
        <v>14</v>
      </c>
      <c r="B72" s="252" t="s">
        <v>702</v>
      </c>
      <c r="C72" s="422">
        <v>973</v>
      </c>
      <c r="D72" s="321" t="s">
        <v>180</v>
      </c>
      <c r="E72" s="1013" t="s">
        <v>149</v>
      </c>
      <c r="F72" s="321"/>
      <c r="G72" s="322"/>
      <c r="H72" s="324">
        <f>H74</f>
        <v>250</v>
      </c>
      <c r="I72" s="324">
        <f>I74</f>
        <v>275</v>
      </c>
    </row>
    <row r="73" spans="1:9" ht="12.75">
      <c r="A73" s="325" t="s">
        <v>226</v>
      </c>
      <c r="B73" s="542" t="s">
        <v>529</v>
      </c>
      <c r="C73" s="423" t="s">
        <v>115</v>
      </c>
      <c r="D73" s="287" t="s">
        <v>180</v>
      </c>
      <c r="E73" s="1003" t="s">
        <v>149</v>
      </c>
      <c r="F73" s="1023" t="s">
        <v>414</v>
      </c>
      <c r="G73" s="291"/>
      <c r="H73" s="328"/>
      <c r="I73" s="328"/>
    </row>
    <row r="74" spans="1:9" ht="14.25" hidden="1">
      <c r="A74" s="24" t="s">
        <v>226</v>
      </c>
      <c r="B74" s="269" t="s">
        <v>52</v>
      </c>
      <c r="C74" s="423" t="s">
        <v>115</v>
      </c>
      <c r="D74" s="287" t="s">
        <v>180</v>
      </c>
      <c r="E74" s="1003" t="s">
        <v>149</v>
      </c>
      <c r="F74" s="1023" t="s">
        <v>414</v>
      </c>
      <c r="G74" s="21" t="s">
        <v>169</v>
      </c>
      <c r="H74" s="296">
        <v>250</v>
      </c>
      <c r="I74" s="296">
        <v>275</v>
      </c>
    </row>
    <row r="75" spans="1:9" ht="15">
      <c r="A75" s="75" t="s">
        <v>17</v>
      </c>
      <c r="B75" s="281" t="s">
        <v>150</v>
      </c>
      <c r="C75" s="477" t="s">
        <v>115</v>
      </c>
      <c r="D75" s="77" t="s">
        <v>179</v>
      </c>
      <c r="E75" s="134"/>
      <c r="F75" s="1024"/>
      <c r="G75" s="79"/>
      <c r="H75" s="326">
        <f>H76+H81+H90+H93+H99</f>
        <v>4912</v>
      </c>
      <c r="I75" s="326">
        <f>I76+I81+I90+I93+I99</f>
        <v>4839</v>
      </c>
    </row>
    <row r="76" spans="1:9" ht="12.75">
      <c r="A76" s="482" t="s">
        <v>20</v>
      </c>
      <c r="B76" s="62" t="s">
        <v>316</v>
      </c>
      <c r="C76" s="364" t="s">
        <v>115</v>
      </c>
      <c r="D76" s="270" t="s">
        <v>179</v>
      </c>
      <c r="E76" s="1016" t="s">
        <v>258</v>
      </c>
      <c r="F76" s="1023"/>
      <c r="G76" s="21"/>
      <c r="H76" s="493">
        <v>120</v>
      </c>
      <c r="I76" s="279">
        <v>132</v>
      </c>
    </row>
    <row r="77" spans="1:9" ht="15">
      <c r="A77" s="483"/>
      <c r="B77" s="49" t="s">
        <v>628</v>
      </c>
      <c r="C77" s="485"/>
      <c r="D77" s="81"/>
      <c r="E77" s="135"/>
      <c r="F77" s="154"/>
      <c r="G77" s="82"/>
      <c r="H77" s="478"/>
      <c r="I77" s="403"/>
    </row>
    <row r="78" spans="1:9" ht="15">
      <c r="A78" s="484"/>
      <c r="B78" s="139" t="s">
        <v>629</v>
      </c>
      <c r="C78" s="486"/>
      <c r="D78" s="83"/>
      <c r="E78" s="136"/>
      <c r="F78" s="893"/>
      <c r="G78" s="70"/>
      <c r="H78" s="480"/>
      <c r="I78" s="406"/>
    </row>
    <row r="79" spans="1:9" ht="14.25">
      <c r="A79" s="963" t="s">
        <v>531</v>
      </c>
      <c r="B79" s="745" t="s">
        <v>514</v>
      </c>
      <c r="C79" s="359">
        <v>973</v>
      </c>
      <c r="D79" s="287" t="s">
        <v>179</v>
      </c>
      <c r="E79" s="1003" t="s">
        <v>258</v>
      </c>
      <c r="F79" s="703" t="s">
        <v>530</v>
      </c>
      <c r="G79" s="70"/>
      <c r="H79" s="405">
        <f>H80</f>
        <v>120</v>
      </c>
      <c r="I79" s="1090">
        <f>I80</f>
        <v>132</v>
      </c>
    </row>
    <row r="80" spans="1:9" ht="14.25" hidden="1">
      <c r="A80" s="487" t="s">
        <v>606</v>
      </c>
      <c r="B80" s="275" t="s">
        <v>143</v>
      </c>
      <c r="C80" s="359">
        <v>973</v>
      </c>
      <c r="D80" s="321" t="s">
        <v>179</v>
      </c>
      <c r="E80" s="1013" t="s">
        <v>258</v>
      </c>
      <c r="F80" s="703" t="s">
        <v>530</v>
      </c>
      <c r="G80" s="287" t="s">
        <v>266</v>
      </c>
      <c r="H80" s="962">
        <v>120</v>
      </c>
      <c r="I80" s="467">
        <v>132</v>
      </c>
    </row>
    <row r="81" spans="1:9" ht="15">
      <c r="A81" s="964" t="s">
        <v>317</v>
      </c>
      <c r="B81" s="251" t="s">
        <v>630</v>
      </c>
      <c r="C81" s="488">
        <v>973</v>
      </c>
      <c r="D81" s="39" t="s">
        <v>179</v>
      </c>
      <c r="E81" s="883" t="s">
        <v>90</v>
      </c>
      <c r="F81" s="154"/>
      <c r="G81" s="82"/>
      <c r="H81" s="478">
        <f>H86</f>
        <v>500</v>
      </c>
      <c r="I81" s="403">
        <v>550</v>
      </c>
    </row>
    <row r="82" spans="1:9" ht="15">
      <c r="A82" s="702"/>
      <c r="B82" s="910" t="s">
        <v>631</v>
      </c>
      <c r="C82" s="488"/>
      <c r="D82" s="26"/>
      <c r="E82" s="256"/>
      <c r="F82" s="154"/>
      <c r="G82" s="82"/>
      <c r="H82" s="478"/>
      <c r="I82" s="403"/>
    </row>
    <row r="83" spans="1:9" ht="15">
      <c r="A83" s="702"/>
      <c r="B83" s="910" t="s">
        <v>632</v>
      </c>
      <c r="C83" s="488"/>
      <c r="D83" s="26"/>
      <c r="E83" s="256"/>
      <c r="F83" s="154"/>
      <c r="G83" s="82"/>
      <c r="H83" s="478"/>
      <c r="I83" s="403"/>
    </row>
    <row r="84" spans="1:9" ht="15">
      <c r="A84" s="702"/>
      <c r="B84" s="910" t="s">
        <v>633</v>
      </c>
      <c r="C84" s="488"/>
      <c r="D84" s="26"/>
      <c r="E84" s="256"/>
      <c r="F84" s="154"/>
      <c r="G84" s="82"/>
      <c r="H84" s="478"/>
      <c r="I84" s="403"/>
    </row>
    <row r="85" spans="1:9" ht="15">
      <c r="A85" s="489"/>
      <c r="B85" s="887" t="s">
        <v>96</v>
      </c>
      <c r="C85" s="486"/>
      <c r="D85" s="83"/>
      <c r="E85" s="136"/>
      <c r="F85" s="893"/>
      <c r="G85" s="70"/>
      <c r="H85" s="480"/>
      <c r="I85" s="406"/>
    </row>
    <row r="86" spans="1:9" ht="15">
      <c r="A86" s="964" t="s">
        <v>536</v>
      </c>
      <c r="B86" s="895" t="s">
        <v>634</v>
      </c>
      <c r="C86" s="419">
        <v>973</v>
      </c>
      <c r="D86" s="270" t="s">
        <v>179</v>
      </c>
      <c r="E86" s="253" t="s">
        <v>90</v>
      </c>
      <c r="F86" s="65" t="s">
        <v>419</v>
      </c>
      <c r="G86" s="79"/>
      <c r="H86" s="965">
        <f>H88</f>
        <v>500</v>
      </c>
      <c r="I86" s="279">
        <f>I88</f>
        <v>550</v>
      </c>
    </row>
    <row r="87" spans="1:9" ht="15">
      <c r="A87" s="489"/>
      <c r="B87" s="747" t="s">
        <v>635</v>
      </c>
      <c r="C87" s="486"/>
      <c r="D87" s="83"/>
      <c r="E87" s="136"/>
      <c r="F87" s="1025"/>
      <c r="G87" s="70"/>
      <c r="H87" s="480"/>
      <c r="I87" s="406"/>
    </row>
    <row r="88" spans="1:9" ht="12.75">
      <c r="A88" s="16" t="s">
        <v>318</v>
      </c>
      <c r="B88" s="327" t="s">
        <v>456</v>
      </c>
      <c r="C88" s="254">
        <v>973</v>
      </c>
      <c r="D88" s="270" t="s">
        <v>179</v>
      </c>
      <c r="E88" s="253" t="s">
        <v>90</v>
      </c>
      <c r="F88" s="21" t="s">
        <v>419</v>
      </c>
      <c r="G88" s="16">
        <v>242</v>
      </c>
      <c r="H88" s="329">
        <v>500</v>
      </c>
      <c r="I88" s="330">
        <v>550</v>
      </c>
    </row>
    <row r="89" spans="1:9" ht="12.75">
      <c r="A89" s="17"/>
      <c r="B89" s="128" t="s">
        <v>457</v>
      </c>
      <c r="C89" s="356"/>
      <c r="D89" s="271"/>
      <c r="E89" s="939"/>
      <c r="F89" s="272"/>
      <c r="G89" s="17"/>
      <c r="H89" s="490"/>
      <c r="I89" s="464"/>
    </row>
    <row r="90" spans="1:9" ht="12.75">
      <c r="A90" s="496" t="s">
        <v>23</v>
      </c>
      <c r="B90" s="971" t="s">
        <v>451</v>
      </c>
      <c r="C90" s="966">
        <v>973</v>
      </c>
      <c r="D90" s="967" t="s">
        <v>179</v>
      </c>
      <c r="E90" s="1017" t="s">
        <v>452</v>
      </c>
      <c r="F90" s="1026"/>
      <c r="G90" s="968"/>
      <c r="H90" s="969">
        <v>300</v>
      </c>
      <c r="I90" s="970">
        <v>330</v>
      </c>
    </row>
    <row r="91" spans="1:9" ht="12.75">
      <c r="A91" s="496" t="s">
        <v>538</v>
      </c>
      <c r="B91" s="468" t="s">
        <v>514</v>
      </c>
      <c r="C91" s="657">
        <v>973</v>
      </c>
      <c r="D91" s="658" t="s">
        <v>179</v>
      </c>
      <c r="E91" s="1018" t="s">
        <v>452</v>
      </c>
      <c r="F91" s="1027" t="s">
        <v>530</v>
      </c>
      <c r="G91" s="968"/>
      <c r="H91" s="969">
        <f>H92</f>
        <v>300</v>
      </c>
      <c r="I91" s="970">
        <f>I92</f>
        <v>330</v>
      </c>
    </row>
    <row r="92" spans="1:9" ht="14.25">
      <c r="A92" s="496" t="s">
        <v>539</v>
      </c>
      <c r="B92" s="275" t="s">
        <v>143</v>
      </c>
      <c r="C92" s="657">
        <v>973</v>
      </c>
      <c r="D92" s="658" t="s">
        <v>179</v>
      </c>
      <c r="E92" s="1018" t="s">
        <v>452</v>
      </c>
      <c r="F92" s="1027" t="s">
        <v>530</v>
      </c>
      <c r="G92" s="968">
        <v>226</v>
      </c>
      <c r="H92" s="969">
        <v>300</v>
      </c>
      <c r="I92" s="970">
        <v>330</v>
      </c>
    </row>
    <row r="93" spans="1:9" ht="12.75">
      <c r="A93" s="335" t="s">
        <v>540</v>
      </c>
      <c r="B93" s="252" t="s">
        <v>389</v>
      </c>
      <c r="C93" s="353">
        <v>973</v>
      </c>
      <c r="D93" s="321" t="s">
        <v>179</v>
      </c>
      <c r="E93" s="336" t="s">
        <v>421</v>
      </c>
      <c r="F93" s="321"/>
      <c r="G93" s="335"/>
      <c r="H93" s="324">
        <v>60</v>
      </c>
      <c r="I93" s="324">
        <v>70</v>
      </c>
    </row>
    <row r="94" spans="1:9" ht="12.75">
      <c r="A94" s="253" t="s">
        <v>543</v>
      </c>
      <c r="B94" s="973" t="s">
        <v>420</v>
      </c>
      <c r="C94" s="254">
        <v>973</v>
      </c>
      <c r="D94" s="270" t="s">
        <v>179</v>
      </c>
      <c r="E94" s="253" t="s">
        <v>421</v>
      </c>
      <c r="F94" s="21"/>
      <c r="G94" s="16"/>
      <c r="H94" s="955">
        <f>H97</f>
        <v>60</v>
      </c>
      <c r="I94" s="330">
        <f>I97</f>
        <v>70</v>
      </c>
    </row>
    <row r="95" spans="1:9" ht="12.75">
      <c r="A95" s="256"/>
      <c r="B95" s="974" t="s">
        <v>422</v>
      </c>
      <c r="C95" s="257"/>
      <c r="D95" s="26"/>
      <c r="E95" s="256"/>
      <c r="F95" s="28"/>
      <c r="G95" s="25"/>
      <c r="H95" s="972"/>
      <c r="I95" s="317"/>
    </row>
    <row r="96" spans="1:9" ht="12.75">
      <c r="A96" s="939"/>
      <c r="B96" s="975" t="s">
        <v>423</v>
      </c>
      <c r="C96" s="356"/>
      <c r="D96" s="271"/>
      <c r="E96" s="939"/>
      <c r="F96" s="272"/>
      <c r="G96" s="17"/>
      <c r="H96" s="490"/>
      <c r="I96" s="464"/>
    </row>
    <row r="97" spans="1:9" ht="12.75">
      <c r="A97" s="333" t="s">
        <v>544</v>
      </c>
      <c r="B97" s="201" t="s">
        <v>516</v>
      </c>
      <c r="C97" s="254">
        <v>973</v>
      </c>
      <c r="D97" s="270" t="s">
        <v>179</v>
      </c>
      <c r="E97" s="253" t="s">
        <v>421</v>
      </c>
      <c r="F97" s="287" t="s">
        <v>542</v>
      </c>
      <c r="G97" s="23"/>
      <c r="H97" s="293">
        <v>60</v>
      </c>
      <c r="I97" s="293">
        <v>70</v>
      </c>
    </row>
    <row r="98" spans="1:9" ht="14.25" hidden="1">
      <c r="A98" s="23" t="s">
        <v>636</v>
      </c>
      <c r="B98" s="275" t="s">
        <v>52</v>
      </c>
      <c r="C98" s="359">
        <v>973</v>
      </c>
      <c r="D98" s="287" t="s">
        <v>179</v>
      </c>
      <c r="E98" s="333" t="s">
        <v>421</v>
      </c>
      <c r="F98" s="287" t="s">
        <v>542</v>
      </c>
      <c r="G98" s="23">
        <v>290</v>
      </c>
      <c r="H98" s="293">
        <v>60</v>
      </c>
      <c r="I98" s="464">
        <v>70</v>
      </c>
    </row>
    <row r="99" spans="1:9" s="440" customFormat="1" ht="12.75">
      <c r="A99" s="415" t="s">
        <v>540</v>
      </c>
      <c r="B99" s="69" t="s">
        <v>485</v>
      </c>
      <c r="C99" s="160">
        <v>973</v>
      </c>
      <c r="D99" s="1091" t="s">
        <v>179</v>
      </c>
      <c r="E99" s="425" t="s">
        <v>486</v>
      </c>
      <c r="F99" s="1091" t="s">
        <v>487</v>
      </c>
      <c r="G99" s="948"/>
      <c r="H99" s="413">
        <v>3932</v>
      </c>
      <c r="I99" s="413">
        <v>3757</v>
      </c>
    </row>
    <row r="100" spans="1:9" ht="12.75">
      <c r="A100" s="290" t="s">
        <v>24</v>
      </c>
      <c r="B100" s="62" t="s">
        <v>424</v>
      </c>
      <c r="C100" s="351">
        <v>973</v>
      </c>
      <c r="D100" s="282" t="s">
        <v>55</v>
      </c>
      <c r="E100" s="1019"/>
      <c r="F100" s="266"/>
      <c r="G100" s="266"/>
      <c r="H100" s="328">
        <f>H103</f>
        <v>350</v>
      </c>
      <c r="I100" s="328">
        <f>I103</f>
        <v>385</v>
      </c>
    </row>
    <row r="101" spans="1:9" ht="12.75">
      <c r="A101" s="61"/>
      <c r="B101" s="49" t="s">
        <v>425</v>
      </c>
      <c r="C101" s="375"/>
      <c r="D101" s="39"/>
      <c r="E101" s="883"/>
      <c r="F101" s="305"/>
      <c r="G101" s="305"/>
      <c r="H101" s="329"/>
      <c r="I101" s="329"/>
    </row>
    <row r="102" spans="1:9" ht="12.75">
      <c r="A102" s="61"/>
      <c r="B102" s="49" t="s">
        <v>426</v>
      </c>
      <c r="C102" s="375"/>
      <c r="D102" s="39"/>
      <c r="E102" s="883"/>
      <c r="F102" s="305"/>
      <c r="G102" s="305"/>
      <c r="H102" s="329"/>
      <c r="I102" s="329"/>
    </row>
    <row r="103" spans="1:9" ht="12.75">
      <c r="A103" s="60" t="s">
        <v>26</v>
      </c>
      <c r="B103" s="347" t="s">
        <v>390</v>
      </c>
      <c r="C103" s="254">
        <v>973</v>
      </c>
      <c r="D103" s="270" t="s">
        <v>55</v>
      </c>
      <c r="E103" s="253" t="s">
        <v>259</v>
      </c>
      <c r="F103" s="16"/>
      <c r="G103" s="462"/>
      <c r="H103" s="330">
        <f>H108</f>
        <v>350</v>
      </c>
      <c r="I103" s="296">
        <f>I108</f>
        <v>385</v>
      </c>
    </row>
    <row r="104" spans="1:9" ht="12.75">
      <c r="A104" s="41"/>
      <c r="B104" s="976" t="s">
        <v>545</v>
      </c>
      <c r="C104" s="257"/>
      <c r="D104" s="26"/>
      <c r="E104" s="256"/>
      <c r="F104" s="28"/>
      <c r="G104" s="26"/>
      <c r="H104" s="317"/>
      <c r="I104" s="303"/>
    </row>
    <row r="105" spans="1:9" ht="12.75">
      <c r="A105" s="25"/>
      <c r="B105" s="976" t="s">
        <v>637</v>
      </c>
      <c r="C105" s="257"/>
      <c r="D105" s="26"/>
      <c r="E105" s="256"/>
      <c r="F105" s="25"/>
      <c r="G105" s="38"/>
      <c r="H105" s="317"/>
      <c r="I105" s="303"/>
    </row>
    <row r="106" spans="1:9" ht="12.75">
      <c r="A106" s="25"/>
      <c r="B106" s="976" t="s">
        <v>638</v>
      </c>
      <c r="C106" s="257"/>
      <c r="D106" s="26"/>
      <c r="E106" s="256"/>
      <c r="F106" s="25"/>
      <c r="G106" s="38"/>
      <c r="H106" s="317"/>
      <c r="I106" s="303"/>
    </row>
    <row r="107" spans="1:9" ht="12.75">
      <c r="A107" s="25"/>
      <c r="B107" s="976" t="s">
        <v>639</v>
      </c>
      <c r="C107" s="257"/>
      <c r="D107" s="26"/>
      <c r="E107" s="256"/>
      <c r="F107" s="17"/>
      <c r="G107" s="38"/>
      <c r="H107" s="464"/>
      <c r="I107" s="303"/>
    </row>
    <row r="108" spans="1:9" ht="12.75">
      <c r="A108" s="23" t="s">
        <v>227</v>
      </c>
      <c r="B108" s="469" t="s">
        <v>514</v>
      </c>
      <c r="C108" s="254">
        <v>973</v>
      </c>
      <c r="D108" s="270" t="s">
        <v>55</v>
      </c>
      <c r="E108" s="253" t="s">
        <v>259</v>
      </c>
      <c r="F108" s="23">
        <v>244</v>
      </c>
      <c r="G108" s="23"/>
      <c r="H108" s="293">
        <f>H109</f>
        <v>350</v>
      </c>
      <c r="I108" s="293">
        <f>I109</f>
        <v>385</v>
      </c>
    </row>
    <row r="109" spans="1:9" ht="14.25">
      <c r="A109" s="25" t="s">
        <v>228</v>
      </c>
      <c r="B109" s="275" t="s">
        <v>143</v>
      </c>
      <c r="C109" s="254">
        <v>973</v>
      </c>
      <c r="D109" s="270" t="s">
        <v>55</v>
      </c>
      <c r="E109" s="253" t="s">
        <v>259</v>
      </c>
      <c r="F109" s="25">
        <v>244</v>
      </c>
      <c r="G109" s="256">
        <v>226</v>
      </c>
      <c r="H109" s="293">
        <v>350</v>
      </c>
      <c r="I109" s="303">
        <v>385</v>
      </c>
    </row>
    <row r="110" spans="1:9" ht="15">
      <c r="A110" s="331" t="s">
        <v>116</v>
      </c>
      <c r="B110" s="332" t="s">
        <v>270</v>
      </c>
      <c r="C110" s="160">
        <v>973</v>
      </c>
      <c r="D110" s="287" t="s">
        <v>237</v>
      </c>
      <c r="E110" s="333" t="s">
        <v>238</v>
      </c>
      <c r="F110" s="23"/>
      <c r="G110" s="23"/>
      <c r="H110" s="324">
        <f>H112</f>
        <v>211</v>
      </c>
      <c r="I110" s="324">
        <f>I112</f>
        <v>231.2</v>
      </c>
    </row>
    <row r="111" spans="1:9" ht="14.25">
      <c r="A111" s="364" t="s">
        <v>314</v>
      </c>
      <c r="B111" s="298" t="s">
        <v>271</v>
      </c>
      <c r="C111" s="160">
        <v>973</v>
      </c>
      <c r="D111" s="287" t="s">
        <v>237</v>
      </c>
      <c r="E111" s="333" t="s">
        <v>238</v>
      </c>
      <c r="F111" s="23"/>
      <c r="G111" s="333"/>
      <c r="H111" s="324"/>
      <c r="I111" s="324"/>
    </row>
    <row r="112" spans="1:9" ht="12.75">
      <c r="A112" s="364" t="s">
        <v>273</v>
      </c>
      <c r="B112" s="334" t="s">
        <v>236</v>
      </c>
      <c r="C112" s="160">
        <v>973</v>
      </c>
      <c r="D112" s="287" t="s">
        <v>237</v>
      </c>
      <c r="E112" s="1020" t="s">
        <v>315</v>
      </c>
      <c r="F112" s="23"/>
      <c r="G112" s="23"/>
      <c r="H112" s="324">
        <v>211</v>
      </c>
      <c r="I112" s="324">
        <v>231.2</v>
      </c>
    </row>
    <row r="113" spans="1:9" ht="12.75">
      <c r="A113" s="542" t="s">
        <v>372</v>
      </c>
      <c r="B113" s="977" t="s">
        <v>552</v>
      </c>
      <c r="C113" s="542">
        <v>973</v>
      </c>
      <c r="D113" s="978" t="s">
        <v>237</v>
      </c>
      <c r="E113" s="347" t="s">
        <v>315</v>
      </c>
      <c r="F113" s="140">
        <v>242</v>
      </c>
      <c r="G113" s="542"/>
      <c r="H113" s="542"/>
      <c r="I113" s="542"/>
    </row>
    <row r="114" spans="1:9" ht="12.75">
      <c r="A114" s="546"/>
      <c r="B114" s="546" t="s">
        <v>551</v>
      </c>
      <c r="C114" s="546"/>
      <c r="D114" s="546"/>
      <c r="E114" s="546"/>
      <c r="F114" s="200"/>
      <c r="G114" s="546"/>
      <c r="H114" s="546"/>
      <c r="I114" s="546"/>
    </row>
    <row r="115" spans="1:9" ht="12.75">
      <c r="A115" s="364" t="s">
        <v>640</v>
      </c>
      <c r="B115" s="341" t="s">
        <v>143</v>
      </c>
      <c r="C115" s="160">
        <v>973</v>
      </c>
      <c r="D115" s="287" t="s">
        <v>237</v>
      </c>
      <c r="E115" s="333" t="s">
        <v>315</v>
      </c>
      <c r="F115" s="23">
        <v>242</v>
      </c>
      <c r="G115" s="23">
        <v>226</v>
      </c>
      <c r="H115" s="324">
        <v>211</v>
      </c>
      <c r="I115" s="324">
        <v>231.2</v>
      </c>
    </row>
    <row r="116" spans="1:9" ht="15.75">
      <c r="A116" s="981" t="s">
        <v>118</v>
      </c>
      <c r="B116" s="980" t="s">
        <v>56</v>
      </c>
      <c r="C116" s="511">
        <v>973</v>
      </c>
      <c r="D116" s="266" t="s">
        <v>57</v>
      </c>
      <c r="E116" s="1019"/>
      <c r="F116" s="19"/>
      <c r="G116" s="336"/>
      <c r="H116" s="337">
        <f>H117+H122+H127+H130+H134+H139+H145+H149</f>
        <v>32271.4</v>
      </c>
      <c r="I116" s="337">
        <f>I117+I122+I127+I130+I134+I139+I145+I149</f>
        <v>33012.8</v>
      </c>
    </row>
    <row r="117" spans="1:9" ht="12.75">
      <c r="A117" s="52" t="s">
        <v>229</v>
      </c>
      <c r="B117" s="979" t="s">
        <v>274</v>
      </c>
      <c r="C117" s="381">
        <v>973</v>
      </c>
      <c r="D117" s="21" t="s">
        <v>57</v>
      </c>
      <c r="E117" s="462" t="s">
        <v>277</v>
      </c>
      <c r="F117" s="19"/>
      <c r="G117" s="27"/>
      <c r="H117" s="479">
        <v>7800</v>
      </c>
      <c r="I117" s="403">
        <f>I120</f>
        <v>8500</v>
      </c>
    </row>
    <row r="118" spans="1:9" ht="15">
      <c r="A118" s="43"/>
      <c r="B118" s="49" t="s">
        <v>275</v>
      </c>
      <c r="C118" s="512"/>
      <c r="D118" s="305"/>
      <c r="E118" s="59"/>
      <c r="F118" s="27"/>
      <c r="G118" s="27"/>
      <c r="H118" s="478"/>
      <c r="I118" s="308"/>
    </row>
    <row r="119" spans="1:9" ht="12.75">
      <c r="A119" s="30"/>
      <c r="B119" s="139" t="s">
        <v>276</v>
      </c>
      <c r="C119" s="513"/>
      <c r="D119" s="272"/>
      <c r="E119" s="461"/>
      <c r="F119" s="496"/>
      <c r="G119" s="496"/>
      <c r="H119" s="495"/>
      <c r="I119" s="465"/>
    </row>
    <row r="120" spans="1:9" ht="14.25">
      <c r="A120" s="66" t="s">
        <v>278</v>
      </c>
      <c r="B120" s="468" t="s">
        <v>514</v>
      </c>
      <c r="C120" s="12">
        <v>973</v>
      </c>
      <c r="D120" s="28" t="s">
        <v>57</v>
      </c>
      <c r="E120" s="38" t="s">
        <v>277</v>
      </c>
      <c r="F120" s="25">
        <v>244</v>
      </c>
      <c r="G120" s="27"/>
      <c r="H120" s="460">
        <f>H121</f>
        <v>7800</v>
      </c>
      <c r="I120" s="790">
        <f>I121</f>
        <v>8500</v>
      </c>
    </row>
    <row r="121" spans="1:9" ht="12.75" hidden="1">
      <c r="A121" s="65" t="s">
        <v>280</v>
      </c>
      <c r="B121" s="341" t="s">
        <v>143</v>
      </c>
      <c r="C121" s="255">
        <v>973</v>
      </c>
      <c r="D121" s="21" t="s">
        <v>57</v>
      </c>
      <c r="E121" s="462" t="s">
        <v>277</v>
      </c>
      <c r="F121" s="16">
        <v>244</v>
      </c>
      <c r="G121" s="16">
        <v>226</v>
      </c>
      <c r="H121" s="330">
        <v>7800</v>
      </c>
      <c r="I121" s="340">
        <v>8500</v>
      </c>
    </row>
    <row r="122" spans="1:9" ht="12.75">
      <c r="A122" s="52" t="s">
        <v>281</v>
      </c>
      <c r="B122" s="62" t="s">
        <v>282</v>
      </c>
      <c r="C122" s="254">
        <v>973</v>
      </c>
      <c r="D122" s="270" t="s">
        <v>57</v>
      </c>
      <c r="E122" s="253" t="s">
        <v>285</v>
      </c>
      <c r="F122" s="19"/>
      <c r="G122" s="19"/>
      <c r="H122" s="493">
        <f>H125</f>
        <v>5000</v>
      </c>
      <c r="I122" s="279">
        <f>I125</f>
        <v>5500</v>
      </c>
    </row>
    <row r="123" spans="1:9" ht="15">
      <c r="A123" s="500"/>
      <c r="B123" s="49" t="s">
        <v>283</v>
      </c>
      <c r="C123" s="375"/>
      <c r="D123" s="39"/>
      <c r="E123" s="883"/>
      <c r="F123" s="27"/>
      <c r="G123" s="27"/>
      <c r="H123" s="478"/>
      <c r="I123" s="308"/>
    </row>
    <row r="124" spans="1:9" ht="12.75">
      <c r="A124" s="66"/>
      <c r="B124" s="139" t="s">
        <v>284</v>
      </c>
      <c r="C124" s="356"/>
      <c r="D124" s="271"/>
      <c r="E124" s="939"/>
      <c r="F124" s="496"/>
      <c r="G124" s="496"/>
      <c r="H124" s="495"/>
      <c r="I124" s="465"/>
    </row>
    <row r="125" spans="1:9" ht="12.75">
      <c r="A125" s="66" t="s">
        <v>286</v>
      </c>
      <c r="B125" s="491" t="s">
        <v>641</v>
      </c>
      <c r="C125" s="12">
        <v>973</v>
      </c>
      <c r="D125" s="28" t="s">
        <v>57</v>
      </c>
      <c r="E125" s="38" t="s">
        <v>285</v>
      </c>
      <c r="F125" s="25">
        <v>244</v>
      </c>
      <c r="G125" s="27"/>
      <c r="H125" s="307">
        <f>H126</f>
        <v>5000</v>
      </c>
      <c r="I125" s="403">
        <f>I126</f>
        <v>5500</v>
      </c>
    </row>
    <row r="126" spans="1:9" ht="12.75" hidden="1">
      <c r="A126" s="67" t="s">
        <v>287</v>
      </c>
      <c r="B126" s="341" t="s">
        <v>143</v>
      </c>
      <c r="C126" s="255">
        <v>973</v>
      </c>
      <c r="D126" s="21" t="s">
        <v>57</v>
      </c>
      <c r="E126" s="462" t="s">
        <v>285</v>
      </c>
      <c r="F126" s="16">
        <v>500</v>
      </c>
      <c r="G126" s="16">
        <v>226</v>
      </c>
      <c r="H126" s="330">
        <v>5000</v>
      </c>
      <c r="I126" s="340">
        <v>5500</v>
      </c>
    </row>
    <row r="127" spans="1:9" ht="12.75">
      <c r="A127" s="343" t="s">
        <v>288</v>
      </c>
      <c r="B127" s="249" t="s">
        <v>289</v>
      </c>
      <c r="C127" s="424">
        <v>973</v>
      </c>
      <c r="D127" s="266" t="s">
        <v>57</v>
      </c>
      <c r="E127" s="492" t="s">
        <v>290</v>
      </c>
      <c r="F127" s="19"/>
      <c r="G127" s="19"/>
      <c r="H127" s="279">
        <f>SUM(H128:H128)</f>
        <v>4051.4</v>
      </c>
      <c r="I127" s="279">
        <f>I128</f>
        <v>4100</v>
      </c>
    </row>
    <row r="128" spans="1:9" ht="12.75">
      <c r="A128" s="67" t="s">
        <v>291</v>
      </c>
      <c r="B128" s="491" t="s">
        <v>641</v>
      </c>
      <c r="C128" s="255">
        <v>973</v>
      </c>
      <c r="D128" s="21" t="s">
        <v>57</v>
      </c>
      <c r="E128" s="462" t="s">
        <v>290</v>
      </c>
      <c r="F128" s="16">
        <v>244</v>
      </c>
      <c r="G128" s="19"/>
      <c r="H128" s="330">
        <v>4051.4</v>
      </c>
      <c r="I128" s="340">
        <v>4100</v>
      </c>
    </row>
    <row r="129" spans="1:7" ht="12.75">
      <c r="A129" s="67" t="s">
        <v>292</v>
      </c>
      <c r="B129" s="341" t="s">
        <v>143</v>
      </c>
      <c r="C129" s="255">
        <v>973</v>
      </c>
      <c r="D129" s="21" t="s">
        <v>57</v>
      </c>
      <c r="E129" s="462" t="s">
        <v>290</v>
      </c>
      <c r="F129" s="16">
        <v>244</v>
      </c>
      <c r="G129" s="16">
        <v>226</v>
      </c>
    </row>
    <row r="130" spans="1:9" ht="12.75">
      <c r="A130" s="497" t="s">
        <v>293</v>
      </c>
      <c r="B130" s="251" t="s">
        <v>706</v>
      </c>
      <c r="C130" s="424">
        <v>973</v>
      </c>
      <c r="D130" s="266" t="s">
        <v>57</v>
      </c>
      <c r="E130" s="492" t="s">
        <v>296</v>
      </c>
      <c r="F130" s="19"/>
      <c r="G130" s="492"/>
      <c r="H130" s="314">
        <f>H132</f>
        <v>920</v>
      </c>
      <c r="I130" s="279">
        <f>SUM(I132:I132)</f>
        <v>970</v>
      </c>
    </row>
    <row r="131" spans="1:9" ht="12.75">
      <c r="A131" s="498"/>
      <c r="B131" s="69" t="s">
        <v>96</v>
      </c>
      <c r="C131" s="499"/>
      <c r="D131" s="481"/>
      <c r="E131" s="494"/>
      <c r="F131" s="496"/>
      <c r="G131" s="494"/>
      <c r="H131" s="413"/>
      <c r="I131" s="406"/>
    </row>
    <row r="132" spans="1:9" ht="12.75">
      <c r="A132" s="67" t="s">
        <v>459</v>
      </c>
      <c r="B132" s="491" t="s">
        <v>641</v>
      </c>
      <c r="C132" s="255">
        <v>973</v>
      </c>
      <c r="D132" s="21" t="s">
        <v>57</v>
      </c>
      <c r="E132" s="462" t="s">
        <v>296</v>
      </c>
      <c r="F132" s="16">
        <v>244</v>
      </c>
      <c r="G132" s="462"/>
      <c r="H132" s="330">
        <f>H133</f>
        <v>920</v>
      </c>
      <c r="I132" s="340">
        <f>I133</f>
        <v>970</v>
      </c>
    </row>
    <row r="133" spans="1:9" ht="12.75">
      <c r="A133" s="67" t="s">
        <v>563</v>
      </c>
      <c r="B133" s="466" t="s">
        <v>143</v>
      </c>
      <c r="C133" s="255">
        <v>973</v>
      </c>
      <c r="D133" s="21" t="s">
        <v>57</v>
      </c>
      <c r="E133" s="462" t="s">
        <v>296</v>
      </c>
      <c r="F133" s="16">
        <v>244</v>
      </c>
      <c r="G133" s="462">
        <v>226</v>
      </c>
      <c r="H133" s="330">
        <v>920</v>
      </c>
      <c r="I133" s="340">
        <v>970</v>
      </c>
    </row>
    <row r="134" spans="1:9" ht="13.5" customHeight="1">
      <c r="A134" s="52" t="s">
        <v>668</v>
      </c>
      <c r="B134" s="251" t="s">
        <v>675</v>
      </c>
      <c r="C134" s="424">
        <v>973</v>
      </c>
      <c r="D134" s="266" t="s">
        <v>57</v>
      </c>
      <c r="E134" s="492" t="s">
        <v>298</v>
      </c>
      <c r="F134" s="19"/>
      <c r="G134" s="492"/>
      <c r="H134" s="1077">
        <f>SUM(H137:H138)</f>
        <v>2200</v>
      </c>
      <c r="I134" s="279">
        <f>SUM(I137:I138)</f>
        <v>1990.5</v>
      </c>
    </row>
    <row r="135" spans="1:9" ht="13.5" customHeight="1">
      <c r="A135" s="498"/>
      <c r="B135" s="247" t="s">
        <v>676</v>
      </c>
      <c r="C135" s="499"/>
      <c r="D135" s="481"/>
      <c r="E135" s="494"/>
      <c r="F135" s="496"/>
      <c r="G135" s="494"/>
      <c r="H135" s="1076"/>
      <c r="I135" s="406"/>
    </row>
    <row r="136" spans="1:9" ht="12.75">
      <c r="A136" s="66" t="s">
        <v>669</v>
      </c>
      <c r="B136" s="1075" t="s">
        <v>641</v>
      </c>
      <c r="C136" s="380">
        <v>973</v>
      </c>
      <c r="D136" s="272" t="s">
        <v>57</v>
      </c>
      <c r="E136" s="461" t="s">
        <v>298</v>
      </c>
      <c r="F136" s="17">
        <v>244</v>
      </c>
      <c r="G136" s="461"/>
      <c r="H136" s="464">
        <f>SUM(H137:H138)</f>
        <v>2200</v>
      </c>
      <c r="I136" s="465">
        <f>SUM(I137:I138)</f>
        <v>1990.5</v>
      </c>
    </row>
    <row r="137" spans="1:9" ht="12.75">
      <c r="A137" s="66" t="s">
        <v>670</v>
      </c>
      <c r="B137" s="466" t="s">
        <v>143</v>
      </c>
      <c r="C137" s="12">
        <v>973</v>
      </c>
      <c r="D137" s="28" t="s">
        <v>57</v>
      </c>
      <c r="E137" s="38" t="s">
        <v>298</v>
      </c>
      <c r="F137" s="25">
        <v>244</v>
      </c>
      <c r="G137" s="38">
        <v>226</v>
      </c>
      <c r="H137" s="317">
        <v>520</v>
      </c>
      <c r="I137" s="460">
        <v>240.5</v>
      </c>
    </row>
    <row r="138" spans="1:9" ht="12.75">
      <c r="A138" s="67" t="s">
        <v>671</v>
      </c>
      <c r="B138" s="466" t="s">
        <v>76</v>
      </c>
      <c r="C138" s="383">
        <v>973</v>
      </c>
      <c r="D138" s="287" t="s">
        <v>57</v>
      </c>
      <c r="E138" s="399" t="s">
        <v>298</v>
      </c>
      <c r="F138" s="23">
        <v>244</v>
      </c>
      <c r="G138" s="399">
        <v>340</v>
      </c>
      <c r="H138" s="293">
        <v>1680</v>
      </c>
      <c r="I138" s="467">
        <v>1750</v>
      </c>
    </row>
    <row r="139" spans="1:9" ht="12.75">
      <c r="A139" s="500" t="s">
        <v>295</v>
      </c>
      <c r="B139" s="501" t="s">
        <v>715</v>
      </c>
      <c r="C139" s="375">
        <v>973</v>
      </c>
      <c r="D139" s="305" t="s">
        <v>57</v>
      </c>
      <c r="E139" s="59" t="s">
        <v>302</v>
      </c>
      <c r="F139" s="25"/>
      <c r="G139" s="38"/>
      <c r="H139" s="403">
        <f>H144</f>
        <v>2500</v>
      </c>
      <c r="I139" s="403">
        <f>I144</f>
        <v>2700</v>
      </c>
    </row>
    <row r="140" spans="1:9" ht="12.75">
      <c r="A140" s="500"/>
      <c r="B140" s="501" t="s">
        <v>716</v>
      </c>
      <c r="C140" s="375"/>
      <c r="D140" s="305"/>
      <c r="E140" s="59"/>
      <c r="F140" s="25"/>
      <c r="G140" s="38"/>
      <c r="H140" s="317"/>
      <c r="I140" s="460"/>
    </row>
    <row r="141" spans="1:9" ht="12.75">
      <c r="A141" s="500"/>
      <c r="B141" s="501" t="s">
        <v>717</v>
      </c>
      <c r="C141" s="375"/>
      <c r="D141" s="305"/>
      <c r="E141" s="59"/>
      <c r="F141" s="25"/>
      <c r="G141" s="38"/>
      <c r="H141" s="317"/>
      <c r="I141" s="460"/>
    </row>
    <row r="142" spans="1:9" ht="12.75">
      <c r="A142" s="500"/>
      <c r="B142" s="501" t="s">
        <v>301</v>
      </c>
      <c r="C142" s="375"/>
      <c r="D142" s="305"/>
      <c r="E142" s="59"/>
      <c r="F142" s="25"/>
      <c r="G142" s="38"/>
      <c r="H142" s="317"/>
      <c r="I142" s="460"/>
    </row>
    <row r="143" spans="1:9" ht="12.75">
      <c r="A143" s="67" t="s">
        <v>672</v>
      </c>
      <c r="B143" s="468" t="s">
        <v>279</v>
      </c>
      <c r="C143" s="359">
        <v>973</v>
      </c>
      <c r="D143" s="287" t="s">
        <v>57</v>
      </c>
      <c r="E143" s="399" t="s">
        <v>302</v>
      </c>
      <c r="F143" s="23"/>
      <c r="G143" s="399"/>
      <c r="H143" s="293">
        <f>H144</f>
        <v>2500</v>
      </c>
      <c r="I143" s="467">
        <f>I144</f>
        <v>2700</v>
      </c>
    </row>
    <row r="144" spans="1:9" ht="12.75">
      <c r="A144" s="67" t="s">
        <v>673</v>
      </c>
      <c r="B144" s="491" t="s">
        <v>641</v>
      </c>
      <c r="C144" s="359">
        <v>973</v>
      </c>
      <c r="D144" s="287" t="s">
        <v>57</v>
      </c>
      <c r="E144" s="399" t="s">
        <v>302</v>
      </c>
      <c r="F144" s="23">
        <v>244</v>
      </c>
      <c r="G144" s="399">
        <v>226</v>
      </c>
      <c r="H144" s="293">
        <v>2500</v>
      </c>
      <c r="I144" s="467">
        <v>2700</v>
      </c>
    </row>
    <row r="145" spans="1:9" ht="12.75">
      <c r="A145" s="500" t="s">
        <v>297</v>
      </c>
      <c r="B145" s="18" t="s">
        <v>304</v>
      </c>
      <c r="C145" s="375">
        <v>973</v>
      </c>
      <c r="D145" s="305" t="s">
        <v>57</v>
      </c>
      <c r="E145" s="59" t="s">
        <v>306</v>
      </c>
      <c r="F145" s="27"/>
      <c r="G145" s="59"/>
      <c r="H145" s="403">
        <f>SUM(H147:H148)</f>
        <v>9000</v>
      </c>
      <c r="I145" s="403">
        <f>SUM(I147:I148)</f>
        <v>8402.3</v>
      </c>
    </row>
    <row r="146" spans="1:9" ht="12.75">
      <c r="A146" s="500"/>
      <c r="B146" s="1074" t="s">
        <v>305</v>
      </c>
      <c r="C146" s="375"/>
      <c r="D146" s="305"/>
      <c r="E146" s="59"/>
      <c r="F146" s="27"/>
      <c r="G146" s="59"/>
      <c r="H146" s="317"/>
      <c r="I146" s="460"/>
    </row>
    <row r="147" spans="1:14" ht="12.75">
      <c r="A147" s="67" t="s">
        <v>299</v>
      </c>
      <c r="B147" s="491" t="s">
        <v>641</v>
      </c>
      <c r="C147" s="255">
        <v>973</v>
      </c>
      <c r="D147" s="21" t="s">
        <v>57</v>
      </c>
      <c r="E147" s="462" t="s">
        <v>306</v>
      </c>
      <c r="F147" s="23">
        <v>244</v>
      </c>
      <c r="G147" s="463">
        <v>226</v>
      </c>
      <c r="H147" s="330">
        <v>5000</v>
      </c>
      <c r="I147" s="340">
        <v>4100</v>
      </c>
      <c r="N147" s="64"/>
    </row>
    <row r="148" spans="1:9" ht="12.75">
      <c r="A148" s="65" t="s">
        <v>308</v>
      </c>
      <c r="B148" s="341" t="s">
        <v>307</v>
      </c>
      <c r="C148" s="255">
        <v>973</v>
      </c>
      <c r="D148" s="287" t="s">
        <v>57</v>
      </c>
      <c r="E148" s="462" t="s">
        <v>306</v>
      </c>
      <c r="F148" s="16"/>
      <c r="G148" s="16">
        <v>310</v>
      </c>
      <c r="H148" s="330">
        <v>4000</v>
      </c>
      <c r="I148" s="467">
        <v>4302.3</v>
      </c>
    </row>
    <row r="149" spans="1:9" ht="12.75">
      <c r="A149" s="343" t="s">
        <v>300</v>
      </c>
      <c r="B149" s="248" t="s">
        <v>294</v>
      </c>
      <c r="C149" s="422">
        <v>973</v>
      </c>
      <c r="D149" s="321" t="s">
        <v>57</v>
      </c>
      <c r="E149" s="492" t="s">
        <v>431</v>
      </c>
      <c r="F149" s="335"/>
      <c r="G149" s="335"/>
      <c r="H149" s="337">
        <f>H150</f>
        <v>800</v>
      </c>
      <c r="I149" s="337">
        <f>I150</f>
        <v>850</v>
      </c>
    </row>
    <row r="150" spans="1:9" ht="12.75">
      <c r="A150" s="65" t="s">
        <v>303</v>
      </c>
      <c r="B150" s="341" t="s">
        <v>641</v>
      </c>
      <c r="C150" s="255">
        <v>973</v>
      </c>
      <c r="D150" s="21" t="s">
        <v>57</v>
      </c>
      <c r="E150" s="462" t="s">
        <v>431</v>
      </c>
      <c r="F150" s="16">
        <v>244</v>
      </c>
      <c r="G150" s="16"/>
      <c r="H150" s="330">
        <f>SUM(H151:H152)</f>
        <v>800</v>
      </c>
      <c r="I150" s="340">
        <f>SUM(I151:I152)</f>
        <v>850</v>
      </c>
    </row>
    <row r="151" spans="1:9" ht="12.75">
      <c r="A151" s="67" t="s">
        <v>573</v>
      </c>
      <c r="B151" s="466" t="s">
        <v>143</v>
      </c>
      <c r="C151" s="383"/>
      <c r="D151" s="287"/>
      <c r="E151" s="399"/>
      <c r="F151" s="23"/>
      <c r="G151" s="23">
        <v>226</v>
      </c>
      <c r="H151" s="293">
        <v>600</v>
      </c>
      <c r="I151" s="467">
        <v>600</v>
      </c>
    </row>
    <row r="152" spans="1:9" ht="12.75">
      <c r="A152" s="65" t="s">
        <v>674</v>
      </c>
      <c r="B152" s="341" t="s">
        <v>53</v>
      </c>
      <c r="C152" s="255">
        <v>973</v>
      </c>
      <c r="D152" s="21" t="s">
        <v>57</v>
      </c>
      <c r="E152" s="462" t="s">
        <v>431</v>
      </c>
      <c r="F152" s="16">
        <v>244</v>
      </c>
      <c r="G152" s="16">
        <v>310</v>
      </c>
      <c r="H152" s="330">
        <v>200</v>
      </c>
      <c r="I152" s="340">
        <v>250</v>
      </c>
    </row>
    <row r="153" spans="1:9" ht="14.25">
      <c r="A153" s="342" t="s">
        <v>119</v>
      </c>
      <c r="B153" s="248" t="s">
        <v>718</v>
      </c>
      <c r="C153" s="425">
        <v>973</v>
      </c>
      <c r="D153" s="343" t="s">
        <v>60</v>
      </c>
      <c r="E153" s="954"/>
      <c r="F153" s="344"/>
      <c r="G153" s="345"/>
      <c r="H153" s="337">
        <f>H157+H154+H160</f>
        <v>2050</v>
      </c>
      <c r="I153" s="346">
        <f>I154+I157+I160</f>
        <v>1600</v>
      </c>
    </row>
    <row r="154" spans="1:9" ht="12.75">
      <c r="A154" s="47" t="s">
        <v>120</v>
      </c>
      <c r="B154" s="347" t="s">
        <v>94</v>
      </c>
      <c r="C154" s="426">
        <v>973</v>
      </c>
      <c r="D154" s="348" t="s">
        <v>60</v>
      </c>
      <c r="E154" s="253" t="s">
        <v>62</v>
      </c>
      <c r="F154" s="16"/>
      <c r="G154" s="16"/>
      <c r="H154" s="284">
        <v>450</v>
      </c>
      <c r="I154" s="284">
        <v>500</v>
      </c>
    </row>
    <row r="155" spans="1:9" ht="12.75">
      <c r="A155" s="47"/>
      <c r="B155" s="976" t="s">
        <v>678</v>
      </c>
      <c r="C155" s="420"/>
      <c r="D155" s="145"/>
      <c r="E155" s="256"/>
      <c r="F155" s="25"/>
      <c r="G155" s="25"/>
      <c r="H155" s="1081"/>
      <c r="I155" s="1081"/>
    </row>
    <row r="156" spans="1:9" ht="12.75">
      <c r="A156" s="29" t="s">
        <v>584</v>
      </c>
      <c r="B156" s="466" t="s">
        <v>641</v>
      </c>
      <c r="C156" s="583">
        <v>973</v>
      </c>
      <c r="D156" s="567" t="s">
        <v>60</v>
      </c>
      <c r="E156" s="333" t="s">
        <v>62</v>
      </c>
      <c r="F156" s="23">
        <v>244</v>
      </c>
      <c r="G156" s="23"/>
      <c r="H156" s="1082">
        <v>450</v>
      </c>
      <c r="I156" s="1082">
        <v>500</v>
      </c>
    </row>
    <row r="157" spans="1:9" ht="12.75">
      <c r="A157" s="47" t="s">
        <v>121</v>
      </c>
      <c r="B157" s="146" t="s">
        <v>95</v>
      </c>
      <c r="C157" s="257">
        <v>973</v>
      </c>
      <c r="D157" s="26" t="s">
        <v>60</v>
      </c>
      <c r="E157" s="256" t="s">
        <v>61</v>
      </c>
      <c r="F157" s="25"/>
      <c r="G157" s="25">
        <v>226</v>
      </c>
      <c r="H157" s="1081">
        <v>800</v>
      </c>
      <c r="I157" s="1081">
        <v>550</v>
      </c>
    </row>
    <row r="158" spans="1:9" ht="12.75">
      <c r="A158" s="47" t="s">
        <v>246</v>
      </c>
      <c r="B158" s="146" t="s">
        <v>679</v>
      </c>
      <c r="C158" s="257"/>
      <c r="D158" s="26"/>
      <c r="E158" s="256"/>
      <c r="F158" s="25"/>
      <c r="G158" s="25"/>
      <c r="H158" s="1081"/>
      <c r="I158" s="1081"/>
    </row>
    <row r="159" spans="1:9" ht="12.75">
      <c r="A159" s="29" t="s">
        <v>151</v>
      </c>
      <c r="B159" s="466" t="s">
        <v>641</v>
      </c>
      <c r="C159" s="359">
        <v>973</v>
      </c>
      <c r="D159" s="942" t="s">
        <v>60</v>
      </c>
      <c r="E159" s="333" t="s">
        <v>61</v>
      </c>
      <c r="F159" s="23">
        <v>244</v>
      </c>
      <c r="G159" s="23"/>
      <c r="H159" s="1082">
        <v>800</v>
      </c>
      <c r="I159" s="1082">
        <v>550</v>
      </c>
    </row>
    <row r="160" spans="1:9" ht="12.75">
      <c r="A160" s="46" t="s">
        <v>355</v>
      </c>
      <c r="B160" s="327" t="s">
        <v>680</v>
      </c>
      <c r="C160" s="254">
        <v>973</v>
      </c>
      <c r="D160" s="270" t="s">
        <v>60</v>
      </c>
      <c r="E160" s="253" t="s">
        <v>239</v>
      </c>
      <c r="F160" s="16"/>
      <c r="G160" s="16"/>
      <c r="H160" s="382">
        <v>800</v>
      </c>
      <c r="I160" s="284">
        <v>550</v>
      </c>
    </row>
    <row r="161" spans="1:9" ht="12.75">
      <c r="A161" s="44"/>
      <c r="B161" s="128" t="s">
        <v>182</v>
      </c>
      <c r="C161" s="375"/>
      <c r="D161" s="59"/>
      <c r="E161" s="883"/>
      <c r="F161" s="27"/>
      <c r="G161" s="59"/>
      <c r="H161" s="308"/>
      <c r="I161" s="704"/>
    </row>
    <row r="162" spans="1:9" ht="12.75">
      <c r="A162" s="309" t="s">
        <v>373</v>
      </c>
      <c r="B162" s="466" t="s">
        <v>641</v>
      </c>
      <c r="C162" s="254">
        <v>973</v>
      </c>
      <c r="D162" s="270" t="s">
        <v>60</v>
      </c>
      <c r="E162" s="253" t="s">
        <v>239</v>
      </c>
      <c r="F162" s="23">
        <v>244</v>
      </c>
      <c r="G162" s="399"/>
      <c r="H162" s="385">
        <v>800</v>
      </c>
      <c r="I162" s="1082">
        <v>550</v>
      </c>
    </row>
    <row r="163" spans="1:9" ht="15">
      <c r="A163" s="1073" t="s">
        <v>122</v>
      </c>
      <c r="B163" s="349" t="s">
        <v>97</v>
      </c>
      <c r="C163" s="427">
        <v>973</v>
      </c>
      <c r="D163" s="350" t="s">
        <v>63</v>
      </c>
      <c r="E163" s="580"/>
      <c r="F163" s="33"/>
      <c r="G163" s="33"/>
      <c r="H163" s="387">
        <f>H169+H164</f>
        <v>8036</v>
      </c>
      <c r="I163" s="387">
        <f>I169+I164</f>
        <v>8469</v>
      </c>
    </row>
    <row r="164" spans="1:9" ht="12.75">
      <c r="A164" s="78" t="s">
        <v>124</v>
      </c>
      <c r="B164" s="249" t="s">
        <v>681</v>
      </c>
      <c r="C164" s="375">
        <v>973</v>
      </c>
      <c r="D164" s="79" t="s">
        <v>63</v>
      </c>
      <c r="E164" s="512" t="s">
        <v>443</v>
      </c>
      <c r="F164" s="245"/>
      <c r="G164" s="64"/>
      <c r="H164" s="376">
        <f>SUM(H167:H168)</f>
        <v>720</v>
      </c>
      <c r="I164" s="376">
        <f>SUM(I167:I168)</f>
        <v>790</v>
      </c>
    </row>
    <row r="165" spans="1:9" ht="12.75">
      <c r="A165" s="27"/>
      <c r="B165" s="250" t="s">
        <v>263</v>
      </c>
      <c r="C165" s="12"/>
      <c r="D165" s="377"/>
      <c r="E165" s="12"/>
      <c r="F165" s="257"/>
      <c r="G165" s="12"/>
      <c r="H165" s="308"/>
      <c r="I165" s="308"/>
    </row>
    <row r="166" spans="1:9" ht="12.75">
      <c r="A166" s="378"/>
      <c r="B166" s="379" t="s">
        <v>152</v>
      </c>
      <c r="C166" s="380"/>
      <c r="D166" s="355"/>
      <c r="E166" s="380"/>
      <c r="F166" s="356"/>
      <c r="G166" s="12"/>
      <c r="H166" s="308"/>
      <c r="I166" s="308"/>
    </row>
    <row r="167" spans="1:9" ht="12.75">
      <c r="A167" s="998" t="s">
        <v>154</v>
      </c>
      <c r="B167" s="459" t="s">
        <v>641</v>
      </c>
      <c r="C167" s="257">
        <v>973</v>
      </c>
      <c r="D167" s="718" t="s">
        <v>63</v>
      </c>
      <c r="E167" s="384" t="s">
        <v>443</v>
      </c>
      <c r="F167" s="257">
        <v>244</v>
      </c>
      <c r="G167" s="381">
        <v>226</v>
      </c>
      <c r="H167" s="382">
        <v>520</v>
      </c>
      <c r="I167" s="382">
        <v>570</v>
      </c>
    </row>
    <row r="168" spans="1:9" ht="12.75">
      <c r="A168" s="390" t="s">
        <v>170</v>
      </c>
      <c r="B168" s="201" t="s">
        <v>52</v>
      </c>
      <c r="C168" s="359">
        <v>973</v>
      </c>
      <c r="D168" s="719" t="s">
        <v>63</v>
      </c>
      <c r="E168" s="384" t="s">
        <v>443</v>
      </c>
      <c r="F168" s="359">
        <v>244</v>
      </c>
      <c r="G168" s="384">
        <v>290</v>
      </c>
      <c r="H168" s="385">
        <v>200</v>
      </c>
      <c r="I168" s="385">
        <v>220</v>
      </c>
    </row>
    <row r="169" spans="1:9" ht="12.75">
      <c r="A169" s="519" t="s">
        <v>173</v>
      </c>
      <c r="B169" s="62" t="s">
        <v>719</v>
      </c>
      <c r="C169" s="232">
        <v>973</v>
      </c>
      <c r="D169" s="720" t="s">
        <v>63</v>
      </c>
      <c r="E169" s="511" t="s">
        <v>441</v>
      </c>
      <c r="F169" s="985"/>
      <c r="G169" s="351"/>
      <c r="H169" s="326">
        <f>H171</f>
        <v>7316</v>
      </c>
      <c r="I169" s="326">
        <f>I171</f>
        <v>7679</v>
      </c>
    </row>
    <row r="170" spans="1:9" ht="12.75">
      <c r="A170" s="47"/>
      <c r="B170" s="49" t="s">
        <v>682</v>
      </c>
      <c r="C170" s="420"/>
      <c r="D170" s="86"/>
      <c r="E170" s="512"/>
      <c r="F170" s="417"/>
      <c r="G170" s="375"/>
      <c r="H170" s="329"/>
      <c r="I170" s="329"/>
    </row>
    <row r="171" spans="1:9" ht="12.75">
      <c r="A171" s="519" t="s">
        <v>645</v>
      </c>
      <c r="B171" s="76" t="s">
        <v>642</v>
      </c>
      <c r="C171" s="1078">
        <v>973</v>
      </c>
      <c r="D171" s="477" t="s">
        <v>63</v>
      </c>
      <c r="E171" s="511" t="s">
        <v>441</v>
      </c>
      <c r="F171" s="985" t="s">
        <v>580</v>
      </c>
      <c r="G171" s="351"/>
      <c r="H171" s="339">
        <f>SUM(H174:H183)</f>
        <v>7316</v>
      </c>
      <c r="I171" s="283">
        <f>SUM(I174:I183)</f>
        <v>7679</v>
      </c>
    </row>
    <row r="172" spans="1:9" ht="12.75">
      <c r="A172" s="47"/>
      <c r="B172" s="80" t="s">
        <v>643</v>
      </c>
      <c r="C172" s="1079"/>
      <c r="D172" s="485"/>
      <c r="E172" s="512"/>
      <c r="F172" s="417"/>
      <c r="G172" s="375"/>
      <c r="H172" s="308"/>
      <c r="I172" s="704"/>
    </row>
    <row r="173" spans="1:9" ht="12.75">
      <c r="A173" s="45"/>
      <c r="B173" s="69" t="s">
        <v>644</v>
      </c>
      <c r="C173" s="1080"/>
      <c r="D173" s="486"/>
      <c r="E173" s="1021"/>
      <c r="F173" s="986"/>
      <c r="G173" s="352"/>
      <c r="H173" s="957"/>
      <c r="I173" s="982"/>
    </row>
    <row r="174" spans="1:9" ht="14.25" hidden="1">
      <c r="A174" s="520" t="s">
        <v>154</v>
      </c>
      <c r="B174" s="354" t="s">
        <v>66</v>
      </c>
      <c r="C174" s="380">
        <v>973</v>
      </c>
      <c r="D174" s="592" t="s">
        <v>63</v>
      </c>
      <c r="E174" s="513" t="s">
        <v>441</v>
      </c>
      <c r="F174" s="355" t="s">
        <v>432</v>
      </c>
      <c r="G174" s="356">
        <v>211</v>
      </c>
      <c r="H174" s="983">
        <v>3500</v>
      </c>
      <c r="I174" s="984">
        <v>3800</v>
      </c>
    </row>
    <row r="175" spans="1:9" ht="14.25" hidden="1">
      <c r="A175" s="520" t="s">
        <v>170</v>
      </c>
      <c r="B175" s="357" t="s">
        <v>67</v>
      </c>
      <c r="C175" s="380">
        <v>973</v>
      </c>
      <c r="D175" s="588" t="s">
        <v>63</v>
      </c>
      <c r="E175" s="513" t="s">
        <v>441</v>
      </c>
      <c r="F175" s="358" t="s">
        <v>432</v>
      </c>
      <c r="G175" s="359">
        <v>213</v>
      </c>
      <c r="H175" s="716">
        <v>1057</v>
      </c>
      <c r="I175" s="360">
        <v>1120</v>
      </c>
    </row>
    <row r="176" spans="1:9" ht="14.25" hidden="1">
      <c r="A176" s="520" t="s">
        <v>171</v>
      </c>
      <c r="B176" s="361" t="s">
        <v>144</v>
      </c>
      <c r="C176" s="380">
        <v>973</v>
      </c>
      <c r="D176" s="588" t="s">
        <v>63</v>
      </c>
      <c r="E176" s="513" t="s">
        <v>441</v>
      </c>
      <c r="F176" s="358" t="s">
        <v>432</v>
      </c>
      <c r="G176" s="359">
        <v>221</v>
      </c>
      <c r="H176" s="716">
        <v>61</v>
      </c>
      <c r="I176" s="360">
        <v>61</v>
      </c>
    </row>
    <row r="177" spans="1:9" ht="14.25" hidden="1">
      <c r="A177" s="520" t="s">
        <v>240</v>
      </c>
      <c r="B177" s="361" t="s">
        <v>141</v>
      </c>
      <c r="C177" s="380">
        <v>973</v>
      </c>
      <c r="D177" s="588" t="s">
        <v>63</v>
      </c>
      <c r="E177" s="513" t="s">
        <v>441</v>
      </c>
      <c r="F177" s="358" t="s">
        <v>432</v>
      </c>
      <c r="G177" s="359">
        <v>222</v>
      </c>
      <c r="H177" s="716">
        <v>20</v>
      </c>
      <c r="I177" s="360">
        <v>20</v>
      </c>
    </row>
    <row r="178" spans="1:9" ht="14.25" hidden="1">
      <c r="A178" s="520" t="s">
        <v>172</v>
      </c>
      <c r="B178" s="361" t="s">
        <v>185</v>
      </c>
      <c r="C178" s="380">
        <v>973</v>
      </c>
      <c r="D178" s="588" t="s">
        <v>63</v>
      </c>
      <c r="E178" s="513" t="s">
        <v>441</v>
      </c>
      <c r="F178" s="358" t="s">
        <v>432</v>
      </c>
      <c r="G178" s="359">
        <v>225</v>
      </c>
      <c r="H178" s="716">
        <v>25</v>
      </c>
      <c r="I178" s="360">
        <v>25</v>
      </c>
    </row>
    <row r="179" spans="1:9" ht="14.25" hidden="1">
      <c r="A179" s="33" t="s">
        <v>241</v>
      </c>
      <c r="B179" s="357" t="s">
        <v>186</v>
      </c>
      <c r="C179" s="380">
        <v>973</v>
      </c>
      <c r="D179" s="588" t="s">
        <v>63</v>
      </c>
      <c r="E179" s="513" t="s">
        <v>441</v>
      </c>
      <c r="F179" s="358" t="s">
        <v>432</v>
      </c>
      <c r="G179" s="359">
        <v>226</v>
      </c>
      <c r="H179" s="716">
        <v>40</v>
      </c>
      <c r="I179" s="360">
        <v>40</v>
      </c>
    </row>
    <row r="180" spans="1:9" ht="14.25" hidden="1">
      <c r="A180" s="33" t="s">
        <v>242</v>
      </c>
      <c r="B180" s="362" t="s">
        <v>68</v>
      </c>
      <c r="C180" s="384">
        <v>973</v>
      </c>
      <c r="D180" s="588" t="s">
        <v>63</v>
      </c>
      <c r="E180" s="513" t="s">
        <v>441</v>
      </c>
      <c r="F180" s="358" t="s">
        <v>432</v>
      </c>
      <c r="G180" s="359">
        <v>290</v>
      </c>
      <c r="H180" s="716">
        <v>10</v>
      </c>
      <c r="I180" s="360">
        <v>10</v>
      </c>
    </row>
    <row r="181" spans="1:9" ht="14.25" hidden="1">
      <c r="A181" s="33" t="s">
        <v>243</v>
      </c>
      <c r="B181" s="363" t="s">
        <v>53</v>
      </c>
      <c r="C181" s="359">
        <v>973</v>
      </c>
      <c r="D181" s="584" t="s">
        <v>63</v>
      </c>
      <c r="E181" s="513" t="s">
        <v>441</v>
      </c>
      <c r="F181" s="364" t="s">
        <v>432</v>
      </c>
      <c r="G181" s="254">
        <v>310</v>
      </c>
      <c r="H181" s="717">
        <v>63</v>
      </c>
      <c r="I181" s="365">
        <v>63</v>
      </c>
    </row>
    <row r="182" spans="1:9" ht="14.25" hidden="1">
      <c r="A182" s="519" t="s">
        <v>244</v>
      </c>
      <c r="B182" s="366" t="s">
        <v>76</v>
      </c>
      <c r="C182" s="359">
        <v>973</v>
      </c>
      <c r="D182" s="584" t="s">
        <v>63</v>
      </c>
      <c r="E182" s="513" t="s">
        <v>441</v>
      </c>
      <c r="F182" s="364" t="s">
        <v>432</v>
      </c>
      <c r="G182" s="254">
        <v>340</v>
      </c>
      <c r="H182" s="717">
        <v>40</v>
      </c>
      <c r="I182" s="365">
        <v>40</v>
      </c>
    </row>
    <row r="183" spans="1:9" ht="12.75" hidden="1">
      <c r="A183" s="519" t="s">
        <v>245</v>
      </c>
      <c r="B183" s="367" t="s">
        <v>261</v>
      </c>
      <c r="C183" s="426">
        <v>973</v>
      </c>
      <c r="D183" s="789" t="s">
        <v>63</v>
      </c>
      <c r="E183" s="513" t="s">
        <v>441</v>
      </c>
      <c r="F183" s="364" t="s">
        <v>432</v>
      </c>
      <c r="G183" s="254">
        <v>226</v>
      </c>
      <c r="H183" s="368">
        <v>2500</v>
      </c>
      <c r="I183" s="369">
        <v>2500</v>
      </c>
    </row>
    <row r="184" spans="1:9" ht="12.75" hidden="1">
      <c r="A184" s="370"/>
      <c r="B184" s="147" t="s">
        <v>262</v>
      </c>
      <c r="C184" s="420"/>
      <c r="D184" s="51"/>
      <c r="E184" s="429"/>
      <c r="F184" s="377"/>
      <c r="G184" s="257"/>
      <c r="H184" s="371"/>
      <c r="I184" s="371"/>
    </row>
    <row r="185" spans="1:9" ht="12.75" hidden="1">
      <c r="A185" s="27"/>
      <c r="B185" s="372" t="s">
        <v>98</v>
      </c>
      <c r="C185" s="421"/>
      <c r="D185" s="373"/>
      <c r="E185" s="513"/>
      <c r="F185" s="355"/>
      <c r="G185" s="356"/>
      <c r="H185" s="374"/>
      <c r="I185" s="374"/>
    </row>
    <row r="186" spans="1:9" ht="12.75">
      <c r="A186" s="987" t="s">
        <v>125</v>
      </c>
      <c r="B186" s="386" t="s">
        <v>155</v>
      </c>
      <c r="C186" s="428">
        <v>973</v>
      </c>
      <c r="D186" s="34">
        <v>1004</v>
      </c>
      <c r="E186" s="74"/>
      <c r="F186" s="34"/>
      <c r="G186" s="34"/>
      <c r="H186" s="324">
        <f>H188+H197</f>
        <v>9489.9</v>
      </c>
      <c r="I186" s="324">
        <f>I188+I197</f>
        <v>10082.9</v>
      </c>
    </row>
    <row r="187" spans="1:9" ht="12.75">
      <c r="A187" s="987" t="s">
        <v>126</v>
      </c>
      <c r="B187" s="392" t="s">
        <v>595</v>
      </c>
      <c r="C187" s="427">
        <v>973</v>
      </c>
      <c r="D187" s="34">
        <v>1004</v>
      </c>
      <c r="E187" s="492" t="s">
        <v>48</v>
      </c>
      <c r="F187" s="78"/>
      <c r="G187" s="78"/>
      <c r="H187" s="328">
        <v>2272.5</v>
      </c>
      <c r="I187" s="328">
        <v>2420.1</v>
      </c>
    </row>
    <row r="188" spans="1:9" ht="12.75">
      <c r="A188" s="72" t="s">
        <v>160</v>
      </c>
      <c r="B188" s="62" t="s">
        <v>147</v>
      </c>
      <c r="C188" s="351">
        <v>973</v>
      </c>
      <c r="D188" s="282" t="s">
        <v>220</v>
      </c>
      <c r="E188" s="1006" t="s">
        <v>48</v>
      </c>
      <c r="F188" s="291">
        <v>598</v>
      </c>
      <c r="G188" s="291"/>
      <c r="H188" s="326">
        <f>SUM(H190:H196)</f>
        <v>2272.5</v>
      </c>
      <c r="I188" s="326">
        <f>SUM(I190:I196)</f>
        <v>2420.1</v>
      </c>
    </row>
    <row r="189" spans="1:9" ht="12" customHeight="1">
      <c r="A189" s="388"/>
      <c r="B189" s="49" t="s">
        <v>683</v>
      </c>
      <c r="C189" s="375"/>
      <c r="D189" s="39"/>
      <c r="E189" s="1010"/>
      <c r="F189" s="306"/>
      <c r="G189" s="306"/>
      <c r="H189" s="329"/>
      <c r="I189" s="329"/>
    </row>
    <row r="190" spans="1:9" ht="14.25" hidden="1">
      <c r="A190" s="390" t="s">
        <v>160</v>
      </c>
      <c r="B190" s="275" t="s">
        <v>142</v>
      </c>
      <c r="C190" s="383">
        <v>973</v>
      </c>
      <c r="D190" s="287" t="s">
        <v>220</v>
      </c>
      <c r="E190" s="1012" t="s">
        <v>48</v>
      </c>
      <c r="F190" s="288">
        <v>598</v>
      </c>
      <c r="G190" s="288">
        <v>211</v>
      </c>
      <c r="H190" s="385">
        <v>1634.2</v>
      </c>
      <c r="I190" s="385">
        <v>1740.7</v>
      </c>
    </row>
    <row r="191" spans="1:9" ht="14.25" hidden="1">
      <c r="A191" s="390" t="s">
        <v>248</v>
      </c>
      <c r="B191" s="275" t="s">
        <v>140</v>
      </c>
      <c r="C191" s="380">
        <v>973</v>
      </c>
      <c r="D191" s="287" t="s">
        <v>220</v>
      </c>
      <c r="E191" s="1012" t="s">
        <v>48</v>
      </c>
      <c r="F191" s="288">
        <v>598</v>
      </c>
      <c r="G191" s="288">
        <v>213</v>
      </c>
      <c r="H191" s="293">
        <v>501.3</v>
      </c>
      <c r="I191" s="293">
        <v>524.5</v>
      </c>
    </row>
    <row r="192" spans="1:9" ht="14.25" hidden="1">
      <c r="A192" s="388" t="s">
        <v>249</v>
      </c>
      <c r="B192" s="275" t="s">
        <v>144</v>
      </c>
      <c r="C192" s="380">
        <v>973</v>
      </c>
      <c r="D192" s="287" t="s">
        <v>220</v>
      </c>
      <c r="E192" s="1012" t="s">
        <v>48</v>
      </c>
      <c r="F192" s="288">
        <v>598</v>
      </c>
      <c r="G192" s="288">
        <v>221</v>
      </c>
      <c r="H192" s="293">
        <v>10.2</v>
      </c>
      <c r="I192" s="293">
        <v>10.9</v>
      </c>
    </row>
    <row r="193" spans="1:9" ht="14.25" hidden="1">
      <c r="A193" s="390" t="s">
        <v>250</v>
      </c>
      <c r="B193" s="275" t="s">
        <v>141</v>
      </c>
      <c r="C193" s="380">
        <v>973</v>
      </c>
      <c r="D193" s="287" t="s">
        <v>220</v>
      </c>
      <c r="E193" s="1012" t="s">
        <v>48</v>
      </c>
      <c r="F193" s="288">
        <v>598</v>
      </c>
      <c r="G193" s="288">
        <v>222</v>
      </c>
      <c r="H193" s="293">
        <v>78</v>
      </c>
      <c r="I193" s="293">
        <v>85</v>
      </c>
    </row>
    <row r="194" spans="1:9" ht="14.25" hidden="1">
      <c r="A194" s="389" t="s">
        <v>251</v>
      </c>
      <c r="B194" s="275" t="s">
        <v>143</v>
      </c>
      <c r="C194" s="380">
        <v>973</v>
      </c>
      <c r="D194" s="287" t="s">
        <v>220</v>
      </c>
      <c r="E194" s="1012" t="s">
        <v>48</v>
      </c>
      <c r="F194" s="288">
        <v>598</v>
      </c>
      <c r="G194" s="288">
        <v>226</v>
      </c>
      <c r="H194" s="293">
        <v>3</v>
      </c>
      <c r="I194" s="293">
        <v>4</v>
      </c>
    </row>
    <row r="195" spans="1:9" ht="14.25" hidden="1">
      <c r="A195" s="389" t="s">
        <v>252</v>
      </c>
      <c r="B195" s="298" t="s">
        <v>53</v>
      </c>
      <c r="C195" s="380">
        <v>973</v>
      </c>
      <c r="D195" s="287" t="s">
        <v>220</v>
      </c>
      <c r="E195" s="1012" t="s">
        <v>48</v>
      </c>
      <c r="F195" s="288">
        <v>598</v>
      </c>
      <c r="G195" s="288">
        <v>340</v>
      </c>
      <c r="H195" s="293">
        <v>20</v>
      </c>
      <c r="I195" s="293">
        <v>25</v>
      </c>
    </row>
    <row r="196" spans="1:9" ht="14.25" hidden="1">
      <c r="A196" s="391" t="s">
        <v>253</v>
      </c>
      <c r="B196" s="298" t="s">
        <v>76</v>
      </c>
      <c r="C196" s="12">
        <v>973</v>
      </c>
      <c r="D196" s="21" t="s">
        <v>220</v>
      </c>
      <c r="E196" s="1016" t="s">
        <v>48</v>
      </c>
      <c r="F196" s="294">
        <v>598</v>
      </c>
      <c r="G196" s="294">
        <v>310</v>
      </c>
      <c r="H196" s="330">
        <v>25.8</v>
      </c>
      <c r="I196" s="330">
        <v>30</v>
      </c>
    </row>
    <row r="197" spans="1:9" ht="15">
      <c r="A197" s="78" t="s">
        <v>254</v>
      </c>
      <c r="B197" s="392" t="s">
        <v>720</v>
      </c>
      <c r="C197" s="351">
        <v>973</v>
      </c>
      <c r="D197" s="409">
        <v>1004</v>
      </c>
      <c r="E197" s="19" t="s">
        <v>692</v>
      </c>
      <c r="F197" s="1089"/>
      <c r="G197" s="393"/>
      <c r="H197" s="475">
        <f>H199+H203</f>
        <v>7217.4</v>
      </c>
      <c r="I197" s="475">
        <f>I199+I203</f>
        <v>7662.8</v>
      </c>
    </row>
    <row r="198" spans="1:9" ht="12.75">
      <c r="A198" s="44"/>
      <c r="B198" s="394" t="s">
        <v>721</v>
      </c>
      <c r="C198" s="352"/>
      <c r="D198" s="1087"/>
      <c r="E198" s="496"/>
      <c r="F198" s="1088"/>
      <c r="G198" s="395"/>
      <c r="H198" s="396"/>
      <c r="I198" s="396"/>
    </row>
    <row r="199" spans="1:9" ht="12.75">
      <c r="A199" s="33" t="s">
        <v>255</v>
      </c>
      <c r="B199" s="988" t="s">
        <v>722</v>
      </c>
      <c r="C199" s="353">
        <v>973</v>
      </c>
      <c r="D199" s="345">
        <v>1004</v>
      </c>
      <c r="E199" s="496" t="s">
        <v>221</v>
      </c>
      <c r="F199" s="335"/>
      <c r="G199" s="335"/>
      <c r="H199" s="990">
        <f>H200</f>
        <v>5937.4</v>
      </c>
      <c r="I199" s="990">
        <f>I200</f>
        <v>6299.6</v>
      </c>
    </row>
    <row r="200" spans="1:9" ht="12.75">
      <c r="A200" s="519" t="s">
        <v>256</v>
      </c>
      <c r="B200" s="999" t="s">
        <v>723</v>
      </c>
      <c r="C200" s="254">
        <v>973</v>
      </c>
      <c r="D200" s="1022">
        <v>1004</v>
      </c>
      <c r="E200" s="16" t="s">
        <v>221</v>
      </c>
      <c r="F200" s="463">
        <v>598</v>
      </c>
      <c r="G200" s="1019"/>
      <c r="H200" s="1085">
        <f>H202</f>
        <v>5937.4</v>
      </c>
      <c r="I200" s="1085">
        <f>I202</f>
        <v>6299.6</v>
      </c>
    </row>
    <row r="201" spans="1:9" ht="12.75">
      <c r="A201" s="505"/>
      <c r="B201" s="144" t="s">
        <v>691</v>
      </c>
      <c r="C201" s="375"/>
      <c r="D201" s="1084"/>
      <c r="E201" s="27"/>
      <c r="F201" s="59"/>
      <c r="G201" s="59"/>
      <c r="H201" s="1086"/>
      <c r="I201" s="1086"/>
    </row>
    <row r="202" spans="1:9" ht="14.25" hidden="1">
      <c r="A202" s="23" t="s">
        <v>394</v>
      </c>
      <c r="B202" s="398" t="s">
        <v>156</v>
      </c>
      <c r="C202" s="359">
        <v>973</v>
      </c>
      <c r="D202" s="309">
        <v>1004</v>
      </c>
      <c r="E202" s="399" t="s">
        <v>165</v>
      </c>
      <c r="F202" s="23">
        <v>598</v>
      </c>
      <c r="G202" s="399">
        <v>262</v>
      </c>
      <c r="H202" s="400">
        <v>5937.4</v>
      </c>
      <c r="I202" s="400">
        <v>6299.6</v>
      </c>
    </row>
    <row r="203" spans="1:9" ht="12.75">
      <c r="A203" s="33" t="s">
        <v>395</v>
      </c>
      <c r="B203" s="988" t="s">
        <v>724</v>
      </c>
      <c r="C203" s="353">
        <v>973</v>
      </c>
      <c r="D203" s="345">
        <v>1004</v>
      </c>
      <c r="E203" s="989" t="s">
        <v>222</v>
      </c>
      <c r="F203" s="335"/>
      <c r="G203" s="335"/>
      <c r="H203" s="707">
        <v>1280</v>
      </c>
      <c r="I203" s="707">
        <f>I204</f>
        <v>1363.2</v>
      </c>
    </row>
    <row r="204" spans="1:9" ht="12.75">
      <c r="A204" s="519" t="s">
        <v>396</v>
      </c>
      <c r="B204" s="999" t="s">
        <v>147</v>
      </c>
      <c r="C204" s="254">
        <v>973</v>
      </c>
      <c r="D204" s="20">
        <v>1004</v>
      </c>
      <c r="E204" s="462" t="s">
        <v>222</v>
      </c>
      <c r="F204" s="16">
        <v>598</v>
      </c>
      <c r="G204" s="16"/>
      <c r="H204" s="1000">
        <f>1280</f>
        <v>1280</v>
      </c>
      <c r="I204" s="1000">
        <v>1363.2</v>
      </c>
    </row>
    <row r="205" spans="1:9" ht="12.75">
      <c r="A205" s="25"/>
      <c r="B205" s="144" t="s">
        <v>725</v>
      </c>
      <c r="C205" s="429"/>
      <c r="D205" s="43"/>
      <c r="E205" s="38"/>
      <c r="F205" s="25"/>
      <c r="G205" s="38"/>
      <c r="H205" s="397"/>
      <c r="I205" s="397"/>
    </row>
    <row r="206" spans="1:9" ht="12.75">
      <c r="A206" s="71"/>
      <c r="B206" s="1001" t="s">
        <v>157</v>
      </c>
      <c r="C206" s="513"/>
      <c r="D206" s="30"/>
      <c r="E206" s="461"/>
      <c r="F206" s="17"/>
      <c r="G206" s="461"/>
      <c r="H206" s="274"/>
      <c r="I206" s="274"/>
    </row>
    <row r="207" spans="1:9" ht="14.25" hidden="1">
      <c r="A207" s="502" t="s">
        <v>693</v>
      </c>
      <c r="B207" s="273" t="s">
        <v>143</v>
      </c>
      <c r="C207" s="380">
        <v>973</v>
      </c>
      <c r="D207" s="17">
        <v>1004</v>
      </c>
      <c r="E207" s="939" t="s">
        <v>71</v>
      </c>
      <c r="F207" s="17">
        <v>598</v>
      </c>
      <c r="G207" s="17">
        <v>226</v>
      </c>
      <c r="H207" s="274">
        <v>1280</v>
      </c>
      <c r="I207" s="274">
        <v>1363.2</v>
      </c>
    </row>
    <row r="208" spans="1:9" ht="15">
      <c r="A208" s="503" t="s">
        <v>174</v>
      </c>
      <c r="B208" s="504" t="s">
        <v>99</v>
      </c>
      <c r="C208" s="408">
        <v>973</v>
      </c>
      <c r="D208" s="82" t="s">
        <v>319</v>
      </c>
      <c r="E208" s="522"/>
      <c r="F208" s="505"/>
      <c r="G208" s="68"/>
      <c r="H208" s="302">
        <f>H209</f>
        <v>264</v>
      </c>
      <c r="I208" s="302">
        <f>I209</f>
        <v>300</v>
      </c>
    </row>
    <row r="209" spans="1:9" ht="14.25">
      <c r="A209" s="65" t="s">
        <v>331</v>
      </c>
      <c r="B209" s="327" t="s">
        <v>320</v>
      </c>
      <c r="C209" s="254">
        <v>973</v>
      </c>
      <c r="D209" s="270" t="s">
        <v>183</v>
      </c>
      <c r="E209" s="253"/>
      <c r="F209" s="519"/>
      <c r="G209" s="78"/>
      <c r="H209" s="508">
        <f>H211</f>
        <v>264</v>
      </c>
      <c r="I209" s="340">
        <f>I211</f>
        <v>300</v>
      </c>
    </row>
    <row r="210" spans="1:9" ht="15">
      <c r="A210" s="30"/>
      <c r="B210" s="471" t="s">
        <v>321</v>
      </c>
      <c r="C210" s="415"/>
      <c r="D210" s="83"/>
      <c r="E210" s="541"/>
      <c r="F210" s="109"/>
      <c r="G210" s="71"/>
      <c r="H210" s="480" t="s">
        <v>7</v>
      </c>
      <c r="I210" s="406"/>
    </row>
    <row r="211" spans="1:9" ht="14.25">
      <c r="A211" s="240" t="s">
        <v>332</v>
      </c>
      <c r="B211" s="402" t="s">
        <v>100</v>
      </c>
      <c r="C211" s="257">
        <v>973</v>
      </c>
      <c r="D211" s="63" t="s">
        <v>183</v>
      </c>
      <c r="E211" s="256" t="s">
        <v>447</v>
      </c>
      <c r="F211" s="43"/>
      <c r="G211" s="506"/>
      <c r="H211" s="507">
        <v>264</v>
      </c>
      <c r="I211" s="460">
        <v>300</v>
      </c>
    </row>
    <row r="212" spans="1:9" ht="14.25">
      <c r="A212" s="240"/>
      <c r="B212" s="402" t="s">
        <v>216</v>
      </c>
      <c r="C212" s="257"/>
      <c r="D212" s="63"/>
      <c r="E212" s="315"/>
      <c r="F212" s="43"/>
      <c r="G212" s="43"/>
      <c r="H212" s="163"/>
      <c r="I212" s="403"/>
    </row>
    <row r="213" spans="1:9" ht="14.25">
      <c r="A213" s="240"/>
      <c r="B213" s="402" t="s">
        <v>217</v>
      </c>
      <c r="C213" s="356"/>
      <c r="D213" s="404"/>
      <c r="E213" s="318"/>
      <c r="F213" s="30"/>
      <c r="G213" s="17"/>
      <c r="H213" s="405"/>
      <c r="I213" s="406"/>
    </row>
    <row r="214" spans="1:9" ht="12.75" customHeight="1" hidden="1">
      <c r="A214" s="25" t="s">
        <v>333</v>
      </c>
      <c r="B214" s="141" t="s">
        <v>143</v>
      </c>
      <c r="C214" s="381">
        <v>973</v>
      </c>
      <c r="D214" s="65" t="s">
        <v>183</v>
      </c>
      <c r="E214" s="1022" t="s">
        <v>70</v>
      </c>
      <c r="F214" s="20">
        <v>240</v>
      </c>
      <c r="G214" s="991">
        <v>226</v>
      </c>
      <c r="H214" s="993">
        <v>264</v>
      </c>
      <c r="I214" s="994">
        <v>300</v>
      </c>
    </row>
    <row r="215" spans="1:9" ht="12.75" customHeight="1">
      <c r="A215" s="16" t="s">
        <v>468</v>
      </c>
      <c r="B215" s="327" t="s">
        <v>646</v>
      </c>
      <c r="C215" s="254">
        <v>973</v>
      </c>
      <c r="D215" s="65" t="s">
        <v>183</v>
      </c>
      <c r="E215" s="310" t="s">
        <v>447</v>
      </c>
      <c r="F215" s="20">
        <v>611</v>
      </c>
      <c r="G215" s="991"/>
      <c r="H215" s="994"/>
      <c r="I215" s="992"/>
    </row>
    <row r="216" spans="1:9" ht="12.75" customHeight="1">
      <c r="A216" s="17"/>
      <c r="B216" s="471" t="s">
        <v>647</v>
      </c>
      <c r="C216" s="356"/>
      <c r="D216" s="66"/>
      <c r="E216" s="318"/>
      <c r="F216" s="30"/>
      <c r="G216" s="996"/>
      <c r="H216" s="997"/>
      <c r="I216" s="995"/>
    </row>
    <row r="217" spans="1:9" ht="15">
      <c r="A217" s="68" t="s">
        <v>127</v>
      </c>
      <c r="B217" s="132" t="s">
        <v>123</v>
      </c>
      <c r="C217" s="408">
        <v>973</v>
      </c>
      <c r="D217" s="86" t="s">
        <v>181</v>
      </c>
      <c r="E217" s="549"/>
      <c r="F217" s="408"/>
      <c r="G217" s="68" t="s">
        <v>7</v>
      </c>
      <c r="H217" s="302">
        <f>SUM(H218:H220)</f>
        <v>800</v>
      </c>
      <c r="I217" s="302">
        <f>SUM(I218:I220)</f>
        <v>800</v>
      </c>
    </row>
    <row r="218" spans="1:9" ht="15">
      <c r="A218" s="143" t="s">
        <v>128</v>
      </c>
      <c r="B218" s="281" t="s">
        <v>736</v>
      </c>
      <c r="C218" s="351">
        <v>973</v>
      </c>
      <c r="D218" s="278" t="s">
        <v>181</v>
      </c>
      <c r="E218" s="1019" t="s">
        <v>69</v>
      </c>
      <c r="F218" s="50"/>
      <c r="G218" s="409"/>
      <c r="H218" s="314">
        <f>H221</f>
        <v>800</v>
      </c>
      <c r="I218" s="314">
        <f>I221</f>
        <v>800</v>
      </c>
    </row>
    <row r="219" spans="1:9" ht="15">
      <c r="A219" s="7"/>
      <c r="B219" s="132" t="s">
        <v>684</v>
      </c>
      <c r="C219" s="375"/>
      <c r="D219" s="32"/>
      <c r="E219" s="407"/>
      <c r="F219" s="44"/>
      <c r="G219" s="407"/>
      <c r="H219" s="410"/>
      <c r="I219" s="410"/>
    </row>
    <row r="220" spans="1:9" ht="15">
      <c r="A220" s="137"/>
      <c r="B220" s="411" t="s">
        <v>153</v>
      </c>
      <c r="C220" s="352"/>
      <c r="D220" s="412"/>
      <c r="E220" s="952"/>
      <c r="F220" s="48"/>
      <c r="G220" s="318"/>
      <c r="H220" s="413"/>
      <c r="I220" s="413"/>
    </row>
    <row r="221" spans="1:9" ht="12.75">
      <c r="A221" s="509" t="s">
        <v>158</v>
      </c>
      <c r="B221" s="459" t="s">
        <v>641</v>
      </c>
      <c r="C221" s="254">
        <v>973</v>
      </c>
      <c r="D221" s="401" t="s">
        <v>181</v>
      </c>
      <c r="E221" s="310" t="s">
        <v>69</v>
      </c>
      <c r="F221" s="20">
        <v>244</v>
      </c>
      <c r="G221" s="310"/>
      <c r="H221" s="330">
        <f>H222</f>
        <v>800</v>
      </c>
      <c r="I221" s="330">
        <f>I222</f>
        <v>800</v>
      </c>
    </row>
    <row r="222" spans="1:9" ht="14.25" hidden="1">
      <c r="A222" s="510" t="s">
        <v>159</v>
      </c>
      <c r="B222" s="338" t="s">
        <v>143</v>
      </c>
      <c r="C222" s="254">
        <v>973</v>
      </c>
      <c r="D222" s="401" t="s">
        <v>181</v>
      </c>
      <c r="E222" s="310" t="s">
        <v>69</v>
      </c>
      <c r="F222" s="20">
        <v>240</v>
      </c>
      <c r="G222" s="310">
        <v>226</v>
      </c>
      <c r="H222" s="330">
        <v>800</v>
      </c>
      <c r="I222" s="330">
        <v>800</v>
      </c>
    </row>
    <row r="223" spans="1:9" ht="15">
      <c r="A223" s="4"/>
      <c r="B223" s="414" t="s">
        <v>33</v>
      </c>
      <c r="C223" s="160"/>
      <c r="D223" s="34"/>
      <c r="E223" s="153"/>
      <c r="F223" s="34"/>
      <c r="G223" s="335"/>
      <c r="H223" s="337">
        <f>H40+H11</f>
        <v>72200</v>
      </c>
      <c r="I223" s="337">
        <f>I10+I65+I71+I75+I100+I110+I116+I153+I163+I186+I208+I217</f>
        <v>75000</v>
      </c>
    </row>
    <row r="224" spans="2:9" ht="12.75">
      <c r="B224" s="35"/>
      <c r="C224" s="416"/>
      <c r="D224" s="36"/>
      <c r="E224" s="36"/>
      <c r="F224" s="36"/>
      <c r="G224" s="37"/>
      <c r="H224" s="64">
        <v>72200</v>
      </c>
      <c r="I224" s="64">
        <v>75000</v>
      </c>
    </row>
    <row r="225" spans="1:8" ht="12.75">
      <c r="A225" s="64"/>
      <c r="C225" s="473"/>
      <c r="D225" s="64"/>
      <c r="E225" s="64"/>
      <c r="F225" s="64"/>
      <c r="G225" s="64"/>
      <c r="H225" s="64"/>
    </row>
    <row r="226" spans="1:9" ht="15">
      <c r="A226" s="64"/>
      <c r="B226" s="132" t="s">
        <v>77</v>
      </c>
      <c r="C226" s="473"/>
      <c r="D226" s="64"/>
      <c r="E226" s="1110" t="s">
        <v>176</v>
      </c>
      <c r="F226" s="1110"/>
      <c r="G226" s="1110"/>
      <c r="H226" s="1110"/>
      <c r="I226" s="515"/>
    </row>
    <row r="227" spans="2:8" ht="12.75">
      <c r="B227" s="148"/>
      <c r="C227" s="42"/>
      <c r="H227" s="515"/>
    </row>
    <row r="228" spans="2:3" ht="12.75">
      <c r="B228" s="148"/>
      <c r="C228" s="42"/>
    </row>
    <row r="229" spans="1:7" ht="15">
      <c r="A229" s="132"/>
      <c r="B229" s="473"/>
      <c r="C229" s="64"/>
      <c r="D229" s="64"/>
      <c r="E229" s="64"/>
      <c r="F229" s="64"/>
      <c r="G229" s="64"/>
    </row>
    <row r="230" spans="1:7" ht="12.75">
      <c r="A230" s="64"/>
      <c r="B230" s="473"/>
      <c r="C230" s="64"/>
      <c r="D230" s="1110"/>
      <c r="E230" s="1110"/>
      <c r="F230" s="1110"/>
      <c r="G230" s="1110"/>
    </row>
    <row r="231" ht="12.75">
      <c r="A231" s="148"/>
    </row>
    <row r="232" ht="12.75">
      <c r="A232" s="148"/>
    </row>
    <row r="233" ht="12.75">
      <c r="A233" s="148"/>
    </row>
    <row r="234" ht="12.75">
      <c r="A234" s="148"/>
    </row>
    <row r="235" ht="12.75">
      <c r="A235" s="148"/>
    </row>
    <row r="236" ht="12.75">
      <c r="A236" s="148"/>
    </row>
    <row r="237" ht="12.75">
      <c r="A237" s="148"/>
    </row>
    <row r="238" ht="12.75">
      <c r="A238" s="148"/>
    </row>
    <row r="239" ht="12.75">
      <c r="A239" s="148"/>
    </row>
    <row r="240" ht="12.75">
      <c r="A240" s="148"/>
    </row>
    <row r="241" ht="12.75">
      <c r="A241" s="148"/>
    </row>
    <row r="242" ht="12.75">
      <c r="A242" s="148"/>
    </row>
    <row r="243" ht="12.75">
      <c r="A243" s="148"/>
    </row>
    <row r="244" ht="12.75">
      <c r="A244" s="148"/>
    </row>
    <row r="245" ht="12.75">
      <c r="A245" s="148"/>
    </row>
    <row r="246" ht="12.75">
      <c r="A246" s="148"/>
    </row>
    <row r="247" ht="12.75">
      <c r="A247" s="148"/>
    </row>
    <row r="248" ht="12.75">
      <c r="A248" s="148"/>
    </row>
    <row r="249" ht="12.75">
      <c r="A249" s="148"/>
    </row>
    <row r="250" ht="12.75">
      <c r="A250" s="148"/>
    </row>
    <row r="251" ht="12.75">
      <c r="A251" s="148"/>
    </row>
    <row r="252" ht="12.75">
      <c r="A252" s="148"/>
    </row>
    <row r="253" ht="12.75">
      <c r="A253" s="148"/>
    </row>
    <row r="254" ht="12.75">
      <c r="A254" s="148"/>
    </row>
    <row r="255" ht="12.75">
      <c r="A255" s="148"/>
    </row>
    <row r="256" ht="12.75">
      <c r="A256" s="148"/>
    </row>
    <row r="257" ht="12.75">
      <c r="A257" s="148"/>
    </row>
    <row r="258" ht="12.75">
      <c r="A258" s="148"/>
    </row>
    <row r="259" ht="12.75">
      <c r="A259" s="148"/>
    </row>
    <row r="260" ht="12.75">
      <c r="A260" s="148"/>
    </row>
    <row r="261" ht="12.75">
      <c r="A261" s="148"/>
    </row>
    <row r="262" ht="12.75">
      <c r="A262" s="148"/>
    </row>
    <row r="263" ht="12.75">
      <c r="A263" s="148"/>
    </row>
    <row r="264" ht="12.75">
      <c r="A264" s="148"/>
    </row>
    <row r="265" ht="12.75">
      <c r="A265" s="148"/>
    </row>
    <row r="266" ht="12.75">
      <c r="A266" s="148"/>
    </row>
    <row r="267" ht="12.75">
      <c r="A267" s="148"/>
    </row>
  </sheetData>
  <sheetProtection/>
  <mergeCells count="9">
    <mergeCell ref="D230:G230"/>
    <mergeCell ref="E226:H226"/>
    <mergeCell ref="B4:H4"/>
    <mergeCell ref="B5:H5"/>
    <mergeCell ref="F1:I1"/>
    <mergeCell ref="F2:I2"/>
    <mergeCell ref="F3:I3"/>
    <mergeCell ref="B6:C6"/>
    <mergeCell ref="H6:I6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1" sqref="C1:E1"/>
    </sheetView>
  </sheetViews>
  <sheetFormatPr defaultColWidth="9.00390625" defaultRowHeight="12.75"/>
  <cols>
    <col min="1" max="1" width="27.875" style="0" customWidth="1"/>
    <col min="2" max="2" width="51.25390625" style="0" customWidth="1"/>
    <col min="3" max="3" width="13.125" style="0" customWidth="1"/>
    <col min="4" max="4" width="11.125" style="0" customWidth="1"/>
    <col min="5" max="5" width="10.75390625" style="0" customWidth="1"/>
  </cols>
  <sheetData>
    <row r="1" spans="2:6" ht="12.75">
      <c r="B1" s="148"/>
      <c r="C1" s="1104" t="s">
        <v>726</v>
      </c>
      <c r="D1" s="1104"/>
      <c r="E1" s="1104"/>
      <c r="F1" s="1083"/>
    </row>
    <row r="2" spans="2:6" ht="12.75">
      <c r="B2" s="148"/>
      <c r="C2" s="1104" t="s">
        <v>369</v>
      </c>
      <c r="D2" s="1104"/>
      <c r="E2" s="1104"/>
      <c r="F2" s="1083"/>
    </row>
    <row r="3" spans="2:6" ht="12.75">
      <c r="B3" s="148"/>
      <c r="C3" s="1104" t="s">
        <v>687</v>
      </c>
      <c r="D3" s="1104"/>
      <c r="E3" s="1104"/>
      <c r="F3" s="1083"/>
    </row>
    <row r="4" spans="2:4" ht="12.75">
      <c r="B4" s="1093"/>
      <c r="C4" s="1093"/>
      <c r="D4" s="1093"/>
    </row>
    <row r="5" spans="2:3" ht="12.75">
      <c r="B5" s="155"/>
      <c r="C5" s="150"/>
    </row>
    <row r="6" spans="2:3" ht="12.75">
      <c r="B6" s="1113"/>
      <c r="C6" s="1113"/>
    </row>
    <row r="7" spans="1:3" ht="15.75">
      <c r="A7" s="1112" t="s">
        <v>342</v>
      </c>
      <c r="B7" s="1112"/>
      <c r="C7" s="1112"/>
    </row>
    <row r="8" spans="1:3" ht="15.75">
      <c r="A8" s="1112" t="s">
        <v>343</v>
      </c>
      <c r="B8" s="1112"/>
      <c r="C8" s="1112"/>
    </row>
    <row r="9" spans="1:3" ht="15.75">
      <c r="A9" s="167"/>
      <c r="B9" s="189" t="s">
        <v>504</v>
      </c>
      <c r="C9" s="157"/>
    </row>
    <row r="10" spans="2:5" ht="15">
      <c r="B10" s="54"/>
      <c r="C10" s="42"/>
      <c r="D10" s="1111"/>
      <c r="E10" s="1111"/>
    </row>
    <row r="11" spans="2:3" ht="12.75">
      <c r="B11" s="54"/>
      <c r="C11" s="42"/>
    </row>
    <row r="12" spans="1:5" s="167" customFormat="1" ht="15" customHeight="1">
      <c r="A12" s="164"/>
      <c r="B12" s="164"/>
      <c r="C12" s="165" t="s">
        <v>175</v>
      </c>
      <c r="D12" s="166" t="s">
        <v>175</v>
      </c>
      <c r="E12" s="166" t="s">
        <v>175</v>
      </c>
    </row>
    <row r="13" spans="1:5" s="167" customFormat="1" ht="15" customHeight="1">
      <c r="A13" s="168" t="s">
        <v>105</v>
      </c>
      <c r="B13" s="168" t="s">
        <v>106</v>
      </c>
      <c r="C13" s="169" t="s">
        <v>177</v>
      </c>
      <c r="D13" s="168" t="s">
        <v>357</v>
      </c>
      <c r="E13" s="168" t="s">
        <v>482</v>
      </c>
    </row>
    <row r="14" spans="1:5" s="167" customFormat="1" ht="15" customHeight="1">
      <c r="A14" s="170" t="s">
        <v>264</v>
      </c>
      <c r="B14" s="170" t="s">
        <v>344</v>
      </c>
      <c r="C14" s="171">
        <f>C17</f>
        <v>500</v>
      </c>
      <c r="D14" s="171">
        <f>D17</f>
        <v>500</v>
      </c>
      <c r="E14" s="171">
        <f>E17</f>
        <v>1000</v>
      </c>
    </row>
    <row r="15" spans="1:5" s="167" customFormat="1" ht="15" customHeight="1">
      <c r="A15" s="170"/>
      <c r="B15" s="170" t="s">
        <v>345</v>
      </c>
      <c r="C15" s="172"/>
      <c r="D15" s="172"/>
      <c r="E15" s="172"/>
    </row>
    <row r="16" spans="1:5" s="167" customFormat="1" ht="15" customHeight="1">
      <c r="A16" s="173"/>
      <c r="B16" s="174"/>
      <c r="C16" s="175"/>
      <c r="D16" s="175"/>
      <c r="E16" s="175"/>
    </row>
    <row r="17" spans="1:5" s="167" customFormat="1" ht="15" customHeight="1">
      <c r="A17" s="170" t="s">
        <v>265</v>
      </c>
      <c r="B17" s="170" t="s">
        <v>107</v>
      </c>
      <c r="C17" s="171">
        <f>C23+C20</f>
        <v>500</v>
      </c>
      <c r="D17" s="171">
        <f>D23+D20</f>
        <v>500</v>
      </c>
      <c r="E17" s="171">
        <f>E23+E20</f>
        <v>1000</v>
      </c>
    </row>
    <row r="18" spans="1:5" s="167" customFormat="1" ht="15" customHeight="1">
      <c r="A18" s="170"/>
      <c r="B18" s="170" t="s">
        <v>738</v>
      </c>
      <c r="C18" s="172"/>
      <c r="D18" s="172"/>
      <c r="E18" s="172"/>
    </row>
    <row r="19" spans="1:5" s="167" customFormat="1" ht="15" customHeight="1">
      <c r="A19" s="173"/>
      <c r="B19" s="174"/>
      <c r="C19" s="175"/>
      <c r="D19" s="175"/>
      <c r="E19" s="175"/>
    </row>
    <row r="20" spans="1:5" s="167" customFormat="1" ht="15" customHeight="1">
      <c r="A20" s="176" t="s">
        <v>108</v>
      </c>
      <c r="B20" s="177" t="s">
        <v>109</v>
      </c>
      <c r="C20" s="178">
        <f>-'01. Доходы-2013.'!E82</f>
        <v>-74000</v>
      </c>
      <c r="D20" s="178">
        <f>-'02. Доходы-2014-2015.'!G83</f>
        <v>-71700</v>
      </c>
      <c r="E20" s="178">
        <f>-'02. Доходы-2014-2015.'!H83</f>
        <v>-74000</v>
      </c>
    </row>
    <row r="21" spans="1:5" s="167" customFormat="1" ht="15" customHeight="1">
      <c r="A21" s="179"/>
      <c r="B21" s="180" t="s">
        <v>110</v>
      </c>
      <c r="C21" s="181"/>
      <c r="D21" s="181"/>
      <c r="E21" s="181"/>
    </row>
    <row r="22" spans="1:5" s="167" customFormat="1" ht="15" customHeight="1">
      <c r="A22" s="173"/>
      <c r="B22" s="182" t="s">
        <v>737</v>
      </c>
      <c r="C22" s="183"/>
      <c r="D22" s="183"/>
      <c r="E22" s="183"/>
    </row>
    <row r="23" spans="1:5" s="167" customFormat="1" ht="15" customHeight="1">
      <c r="A23" s="176" t="s">
        <v>111</v>
      </c>
      <c r="B23" s="177" t="s">
        <v>112</v>
      </c>
      <c r="C23" s="184">
        <f>'03. Расходы-2013.'!H269</f>
        <v>74500</v>
      </c>
      <c r="D23" s="184">
        <f>'04. Расходы-2014-2015.'!H223</f>
        <v>72200</v>
      </c>
      <c r="E23" s="184">
        <f>'04. Расходы-2014-2015.'!I223</f>
        <v>75000</v>
      </c>
    </row>
    <row r="24" spans="1:5" s="167" customFormat="1" ht="15" customHeight="1">
      <c r="A24" s="179"/>
      <c r="B24" s="180" t="s">
        <v>113</v>
      </c>
      <c r="C24" s="185"/>
      <c r="D24" s="185"/>
      <c r="E24" s="185"/>
    </row>
    <row r="25" spans="1:5" s="167" customFormat="1" ht="15" customHeight="1">
      <c r="A25" s="173"/>
      <c r="B25" s="182" t="s">
        <v>737</v>
      </c>
      <c r="C25" s="175"/>
      <c r="D25" s="175"/>
      <c r="E25" s="175"/>
    </row>
    <row r="26" spans="1:5" s="167" customFormat="1" ht="15" customHeight="1">
      <c r="A26" s="173"/>
      <c r="B26" s="168" t="s">
        <v>114</v>
      </c>
      <c r="C26" s="186">
        <f>C14</f>
        <v>500</v>
      </c>
      <c r="D26" s="186">
        <f>D14</f>
        <v>500</v>
      </c>
      <c r="E26" s="186">
        <f>E14</f>
        <v>1000</v>
      </c>
    </row>
    <row r="27" s="167" customFormat="1" ht="15" customHeight="1"/>
    <row r="28" s="167" customFormat="1" ht="15" customHeight="1"/>
    <row r="29" spans="1:5" ht="15">
      <c r="A29" s="167"/>
      <c r="B29" s="167"/>
      <c r="C29" s="167"/>
      <c r="D29" s="167"/>
      <c r="E29" s="167"/>
    </row>
    <row r="30" spans="1:7" ht="15">
      <c r="A30" s="187" t="s">
        <v>500</v>
      </c>
      <c r="B30" s="167"/>
      <c r="C30" s="167"/>
      <c r="D30" s="188" t="s">
        <v>176</v>
      </c>
      <c r="E30" s="188"/>
      <c r="F30" s="131"/>
      <c r="G30" s="131"/>
    </row>
  </sheetData>
  <sheetProtection/>
  <mergeCells count="8">
    <mergeCell ref="C1:E1"/>
    <mergeCell ref="C2:E2"/>
    <mergeCell ref="C3:E3"/>
    <mergeCell ref="D10:E10"/>
    <mergeCell ref="A7:C7"/>
    <mergeCell ref="A8:C8"/>
    <mergeCell ref="B6:C6"/>
    <mergeCell ref="B4:D4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Yuri</cp:lastModifiedBy>
  <cp:lastPrinted>2013-01-18T13:55:51Z</cp:lastPrinted>
  <dcterms:created xsi:type="dcterms:W3CDTF">2008-11-20T11:14:02Z</dcterms:created>
  <dcterms:modified xsi:type="dcterms:W3CDTF">2013-10-13T13:04:08Z</dcterms:modified>
  <cp:category/>
  <cp:version/>
  <cp:contentType/>
  <cp:contentStatus/>
</cp:coreProperties>
</file>